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708" documentId="13_ncr:1_{F6CB121F-512D-4AA6-A0C1-0FB36C537598}" xr6:coauthVersionLast="47" xr6:coauthVersionMax="47" xr10:uidLastSave="{F55A8509-5882-42E0-A0CE-FC47E6BA75EA}"/>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6"/>
  <c r="B5" i="6"/>
  <c r="B6" i="6"/>
  <c r="B7" i="6"/>
  <c r="B8" i="6"/>
  <c r="B9" i="6"/>
  <c r="B10" i="6"/>
  <c r="B11" i="6"/>
  <c r="B12" i="6"/>
  <c r="B13" i="6"/>
  <c r="B14" i="6"/>
  <c r="B15" i="6"/>
  <c r="B16" i="6"/>
  <c r="B17" i="6"/>
  <c r="B18" i="6"/>
  <c r="B19" i="6"/>
  <c r="G4" i="6"/>
  <c r="G5" i="6"/>
  <c r="G6" i="6"/>
  <c r="G7" i="6"/>
  <c r="G8" i="6"/>
  <c r="G9" i="6"/>
  <c r="G10" i="6"/>
  <c r="G11" i="6"/>
  <c r="G12" i="6"/>
  <c r="G13" i="6"/>
  <c r="G14" i="6"/>
  <c r="G15" i="6"/>
  <c r="G16" i="6"/>
  <c r="G17" i="6"/>
  <c r="G18" i="6"/>
  <c r="G19" i="6"/>
  <c r="I4" i="6"/>
  <c r="I5" i="6"/>
  <c r="I6" i="6"/>
  <c r="I7" i="6"/>
  <c r="I8" i="6"/>
  <c r="I9" i="6"/>
  <c r="I10" i="6"/>
  <c r="I11" i="6"/>
  <c r="I12" i="6"/>
  <c r="I13" i="6"/>
  <c r="I14" i="6"/>
  <c r="I15" i="6"/>
  <c r="I16" i="6"/>
  <c r="I17" i="6"/>
  <c r="I18" i="6"/>
  <c r="I19" i="6"/>
  <c r="J4" i="6"/>
  <c r="J5" i="6"/>
  <c r="J6" i="6"/>
  <c r="J7" i="6"/>
  <c r="J8" i="6"/>
  <c r="J9" i="6"/>
  <c r="J10" i="6"/>
  <c r="J11" i="6"/>
  <c r="J12" i="6"/>
  <c r="J13" i="6"/>
  <c r="J14" i="6"/>
  <c r="J15" i="6"/>
  <c r="J16" i="6"/>
  <c r="J17" i="6"/>
  <c r="J18" i="6"/>
  <c r="J19" i="6"/>
  <c r="L4" i="6"/>
  <c r="L5" i="6"/>
  <c r="L6" i="6"/>
  <c r="L7" i="6"/>
  <c r="L8" i="6"/>
  <c r="L9" i="6"/>
  <c r="L10" i="6"/>
  <c r="L11" i="6"/>
  <c r="L12" i="6"/>
  <c r="L13" i="6"/>
  <c r="L14" i="6"/>
  <c r="L15" i="6"/>
  <c r="L16" i="6"/>
  <c r="L17" i="6"/>
  <c r="L18" i="6"/>
  <c r="L19" i="6"/>
  <c r="J6" i="2"/>
  <c r="L2" i="6"/>
  <c r="L3" i="6"/>
  <c r="I2" i="6"/>
  <c r="I3" i="6"/>
  <c r="G2" i="6"/>
  <c r="G3" i="6"/>
  <c r="B2" i="6"/>
  <c r="B3" i="6"/>
  <c r="J2" i="6"/>
  <c r="J3"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<sst xmlns="http://schemas.openxmlformats.org/spreadsheetml/2006/main" count="180275" uniqueCount="39123">
  <si>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</si>
  <si>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</si>
  <si>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</si>
  <si>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</si>
  <si>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</si>
  <si>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</si>
  <si>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</si>
  <si>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</si>
  <si>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</si>
  <si>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</si>
  <si>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</si>
  <si>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</si>
  <si>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</si>
  <si>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</si>
  <si>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</si>
  <si>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</si>
  <si>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</si>
  <si>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</si>
  <si>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</si>
  <si>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</si>
  <si>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</si>
  <si>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</si>
  <si>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</si>
  <si>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</si>
  <si>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</si>
  <si>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</si>
  <si>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</si>
  <si>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</si>
  <si>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</si>
  <si>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</si>
  <si>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</si>
  <si>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</si>
  <si>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</si>
  <si>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</si>
  <si>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</si>
  <si>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</si>
  <si>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</si>
  <si>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</si>
  <si>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</si>
  <si>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</si>
  <si>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</si>
  <si>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</si>
  <si>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</si>
  <si>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</si>
  <si>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</si>
  <si>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</si>
  <si>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</si>
  <si>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</si>
  <si>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</si>
  <si>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</si>
  <si>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</si>
  <si>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</si>
  <si>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</si>
  <si>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</si>
  <si>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</si>
  <si>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</si>
  <si>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</si>
  <si>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</si>
  <si>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</si>
  <si>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</si>
  <si>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</si>
  <si>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</si>
  <si>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</si>
  <si>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</si>
  <si>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</si>
  <si>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</si>
  <si>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</si>
  <si>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</si>
  <si>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</si>
  <si>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</si>
  <si>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</si>
  <si>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</si>
  <si>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</si>
  <si>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</si>
  <si>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</si>
  <si>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</si>
  <si>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</si>
  <si>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</si>
  <si>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</si>
  <si>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</si>
  <si>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</si>
  <si>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</si>
  <si>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</si>
  <si>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</si>
  <si>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</si>
  <si>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</si>
  <si>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</si>
  <si>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</si>
  <si>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</si>
  <si>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</si>
  <si>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</si>
  <si>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</si>
  <si>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</si>
  <si>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</si>
  <si>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</si>
  <si>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</si>
  <si>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</si>
  <si>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</si>
  <si>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</si>
  <si>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</si>
  <si>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</si>
  <si>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</si>
  <si>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</si>
  <si>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</si>
  <si>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</si>
  <si>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</si>
  <si>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</si>
  <si>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</si>
  <si>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</si>
  <si>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</si>
  <si>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</si>
  <si>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</si>
  <si>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</si>
  <si>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</si>
  <si>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</si>
  <si>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</si>
  <si>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</si>
  <si>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</si>
  <si>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</si>
  <si>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</si>
  <si>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</si>
  <si>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</si>
  <si>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</si>
  <si>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</si>
  <si>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</si>
  <si>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</si>
  <si>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</si>
  <si>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</si>
  <si>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</si>
  <si>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</si>
  <si>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</si>
  <si>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</si>
  <si>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</si>
  <si>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</si>
  <si>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</si>
  <si>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</si>
  <si>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</si>
  <si>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</si>
  <si>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</si>
  <si>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</si>
  <si>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</si>
  <si>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</si>
  <si>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</si>
  <si>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</si>
  <si>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</si>
  <si>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</si>
  <si>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</si>
  <si>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</si>
  <si>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</si>
  <si>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</si>
  <si>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</si>
  <si>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</si>
  <si>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</si>
  <si>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</si>
  <si>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</si>
  <si>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</si>
  <si>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</si>
  <si>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</si>
  <si>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</si>
  <si>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</si>
  <si>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</si>
  <si>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</si>
  <si>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</si>
  <si>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</si>
  <si>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</si>
  <si>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</si>
  <si>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</si>
  <si>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</si>
  <si>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</si>
  <si>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</si>
  <si>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</si>
  <si>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</si>
  <si>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</si>
  <si>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</si>
  <si>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</si>
  <si>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</si>
  <si>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</si>
  <si>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</si>
  <si>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</si>
  <si>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</si>
  <si>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</si>
  <si>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</si>
  <si>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</si>
  <si>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</si>
  <si>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</si>
  <si>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</si>
  <si>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</si>
  <si>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</si>
  <si>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</si>
  <si>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</si>
  <si>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</si>
  <si>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</si>
  <si>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</si>
  <si>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</si>
  <si>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</si>
  <si>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</si>
  <si>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</si>
  <si>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</si>
  <si>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</si>
  <si>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</si>
  <si>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</si>
  <si>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</si>
  <si>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</si>
  <si>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</si>
  <si>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</si>
  <si>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</si>
  <si>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</si>
  <si>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</si>
  <si>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</si>
  <si>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</si>
  <si>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</si>
  <si>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</si>
  <si>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</si>
  <si>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</si>
  <si>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</si>
  <si>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</si>
  <si>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</si>
  <si>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</si>
  <si>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</si>
  <si>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</si>
  <si>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</si>
  <si>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</si>
  <si>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</si>
  <si>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</si>
  <si>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</si>
  <si>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</si>
  <si>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</si>
  <si>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</si>
  <si>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</si>
  <si>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</si>
  <si>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</si>
  <si>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</si>
  <si>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</si>
  <si>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</si>
  <si>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</si>
  <si>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</si>
  <si>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</si>
  <si>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</si>
  <si>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</si>
  <si>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</si>
  <si>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</si>
  <si>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</si>
  <si>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</si>
  <si>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</si>
  <si>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</si>
  <si>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</si>
  <si>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</si>
  <si>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</si>
  <si>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</si>
  <si>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</si>
  <si>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</si>
  <si>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</si>
  <si>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</si>
  <si>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</si>
  <si>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</si>
  <si>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</si>
  <si>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</si>
  <si>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</si>
  <si>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</si>
  <si>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</si>
  <si>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</si>
  <si>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</si>
  <si>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</si>
  <si>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</si>
  <si>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</si>
  <si>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</si>
  <si>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</si>
  <si>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</si>
  <si>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</si>
  <si>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</si>
  <si>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</si>
  <si>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</si>
  <si>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</si>
  <si>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</si>
  <si>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</si>
  <si>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</si>
  <si>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</si>
  <si>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</si>
  <si>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</si>
  <si>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</si>
  <si>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</si>
  <si>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</si>
  <si>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</si>
  <si>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</si>
  <si>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</si>
  <si>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</si>
  <si>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</si>
  <si>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</si>
  <si>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</si>
  <si>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</si>
  <si>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</si>
  <si>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</si>
  <si>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</si>
  <si>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</si>
  <si>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</si>
  <si>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</si>
  <si>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</si>
  <si>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</si>
  <si>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</si>
  <si>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</si>
  <si>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</si>
  <si>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</si>
  <si>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</si>
  <si>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</si>
  <si>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</si>
  <si>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</si>
  <si>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</si>
  <si>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</si>
  <si>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</si>
  <si>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</si>
  <si>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</si>
  <si>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</si>
  <si>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</si>
  <si>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</si>
  <si>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</si>
  <si>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</si>
  <si>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</si>
  <si>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</si>
  <si>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</si>
  <si>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</si>
  <si>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</si>
  <si>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</si>
  <si>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</si>
  <si>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</si>
  <si>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</si>
  <si>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</si>
  <si>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</si>
  <si>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</si>
  <si>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</si>
  <si>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</si>
  <si>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</si>
  <si>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</si>
  <si>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</si>
  <si>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</si>
  <si>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</si>
  <si>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</si>
  <si>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</si>
  <si>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</si>
  <si>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</si>
  <si>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</si>
  <si>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</si>
  <si>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</si>
  <si>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</si>
  <si>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</si>
  <si>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</si>
  <si>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</si>
  <si>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</si>
  <si>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</si>
  <si>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</si>
  <si>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</si>
  <si>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</si>
  <si>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</si>
  <si>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</si>
  <si>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</si>
  <si>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</si>
  <si>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</si>
  <si>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</si>
  <si>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</si>
  <si>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</si>
  <si>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</si>
  <si>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</si>
  <si>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</si>
  <si>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</si>
  <si>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</si>
  <si>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</si>
  <si>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</si>
  <si>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</si>
  <si>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</si>
  <si>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</si>
  <si>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</si>
  <si>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</si>
  <si>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</si>
  <si>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</si>
  <si>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</si>
  <si>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</si>
  <si>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</si>
  <si>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</si>
  <si>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</si>
  <si>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</si>
  <si>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</si>
  <si>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</si>
  <si>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</si>
  <si>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</si>
  <si>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</si>
  <si>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</si>
  <si>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</si>
  <si>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</si>
  <si>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</si>
  <si>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</si>
  <si>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</si>
  <si>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</si>
  <si>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</si>
  <si>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</si>
  <si>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</si>
  <si>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</si>
  <si>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</si>
  <si>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</si>
  <si>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</si>
  <si>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</si>
  <si>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</si>
  <si>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</si>
  <si>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</si>
  <si>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</si>
  <si>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</si>
  <si>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</si>
  <si>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</si>
  <si>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</si>
  <si>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</si>
  <si>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</si>
  <si>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</si>
  <si>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</si>
  <si>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</si>
  <si>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</si>
  <si>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</si>
  <si>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</si>
  <si>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</si>
  <si>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</si>
  <si>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</si>
  <si>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</si>
  <si>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</si>
  <si>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</si>
  <si>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</si>
  <si>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</si>
  <si>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</si>
  <si>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</si>
  <si>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</si>
  <si>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</si>
  <si>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</si>
  <si>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</si>
  <si>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</si>
  <si>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</si>
  <si>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</si>
  <si>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</si>
  <si>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</si>
  <si>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</si>
  <si>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</si>
  <si>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</si>
  <si>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</si>
  <si>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</si>
  <si>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</si>
  <si>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</si>
  <si>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</si>
  <si>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</si>
  <si>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</si>
  <si>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</si>
  <si>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</si>
  <si>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</si>
  <si>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</si>
  <si>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</si>
  <si>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</si>
  <si>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</si>
  <si>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</si>
  <si>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</si>
  <si>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</si>
  <si>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</si>
  <si>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</si>
  <si>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</si>
  <si>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</si>
  <si>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</si>
  <si>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</si>
  <si>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</si>
  <si>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</si>
  <si>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</si>
  <si>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</si>
  <si>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</si>
  <si>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</si>
  <si>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</si>
  <si>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</si>
  <si>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</si>
  <si>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</si>
  <si>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</si>
  <si>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</si>
  <si>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</si>
  <si>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</si>
  <si>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</si>
  <si>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</si>
  <si>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</si>
  <si>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</si>
  <si>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</si>
  <si>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</si>
  <si>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</si>
  <si>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</si>
  <si>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</si>
  <si>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</si>
  <si>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</si>
  <si>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</si>
  <si>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</si>
  <si>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</si>
  <si>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</si>
  <si>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</si>
  <si>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</si>
  <si>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</si>
  <si>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</si>
  <si>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</si>
  <si>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</si>
  <si>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</si>
  <si>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</si>
  <si>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</si>
  <si>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</si>
  <si>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</si>
  <si>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</si>
  <si>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</si>
  <si>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</si>
  <si>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</si>
  <si>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</si>
  <si>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</si>
  <si>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</si>
  <si>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</si>
  <si>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</si>
  <si>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</si>
  <si>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</si>
  <si>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</si>
  <si>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</si>
  <si>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</si>
  <si>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</si>
  <si>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</si>
  <si>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</si>
  <si>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</si>
  <si>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</si>
  <si>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</si>
  <si>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</si>
  <si>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</si>
  <si>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</si>
  <si>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</si>
  <si>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</si>
  <si>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</si>
  <si>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</si>
  <si>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</si>
  <si>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</si>
  <si>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</si>
  <si>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</si>
  <si>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</si>
  <si>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</si>
  <si>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</si>
  <si>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</si>
  <si>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</si>
  <si>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</si>
  <si>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</si>
  <si>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</si>
  <si>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</si>
  <si>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</si>
  <si>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</si>
  <si>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</si>
  <si>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</si>
  <si>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</si>
  <si>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</si>
  <si>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</si>
  <si>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</si>
  <si>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</si>
  <si>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</si>
  <si>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</si>
  <si>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</si>
  <si>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</si>
  <si>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</si>
  <si>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</si>
  <si>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</si>
  <si>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</si>
  <si>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</si>
  <si>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</si>
  <si>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</si>
  <si>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</si>
  <si>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</si>
  <si>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</si>
  <si>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</si>
  <si>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</si>
  <si>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</si>
  <si>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</si>
  <si>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</si>
  <si>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</si>
  <si>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</si>
  <si>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</si>
  <si>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</si>
  <si>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</si>
  <si>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</si>
  <si>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</si>
  <si>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</si>
  <si>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</si>
  <si>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</si>
  <si>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</si>
  <si>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</si>
  <si>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</si>
  <si>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</si>
  <si>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</si>
  <si>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</si>
  <si>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</si>
  <si>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</si>
  <si>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</si>
  <si>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</si>
  <si>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</si>
  <si>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</si>
  <si>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</si>
  <si>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</si>
  <si>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</si>
  <si>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</si>
  <si>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</si>
  <si>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</si>
  <si>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</si>
  <si>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</si>
  <si>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</si>
  <si>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</si>
  <si>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</si>
  <si>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</si>
  <si>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</si>
  <si>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</si>
  <si>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</si>
  <si>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</si>
  <si>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</si>
  <si>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</si>
  <si>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</si>
  <si>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</si>
  <si>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</si>
  <si>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</si>
  <si>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</si>
  <si>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</si>
  <si>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</si>
  <si>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</si>
  <si>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</si>
  <si>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</si>
  <si>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</si>
  <si>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</si>
  <si>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</si>
  <si>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</si>
  <si>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</si>
  <si>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</si>
  <si>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</si>
  <si>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</si>
  <si>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</si>
  <si>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</si>
  <si>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</si>
  <si>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</si>
  <si>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</si>
  <si>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</si>
  <si>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</si>
  <si>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</si>
  <si>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</si>
  <si>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</si>
  <si>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</si>
  <si>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</si>
  <si>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</si>
  <si>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</si>
  <si>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</si>
  <si>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</si>
  <si>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</si>
  <si>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</si>
  <si>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</si>
  <si>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</si>
  <si>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</si>
  <si>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</si>
  <si>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</si>
  <si>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</si>
  <si>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</si>
  <si>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</si>
  <si>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</si>
  <si>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</si>
  <si>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</si>
  <si>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</si>
  <si>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</si>
  <si>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</si>
  <si>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</si>
  <si>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</si>
  <si>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</si>
  <si>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</si>
  <si>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</si>
  <si>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</si>
  <si>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</si>
  <si>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</si>
  <si>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</si>
  <si>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</si>
  <si>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</si>
  <si>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</si>
  <si>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</si>
  <si>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</si>
  <si>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</si>
  <si>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</si>
  <si>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</si>
  <si>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</si>
  <si>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</si>
  <si>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</si>
  <si>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</si>
  <si>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</si>
  <si>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</si>
  <si>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</si>
  <si>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</si>
  <si>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</si>
  <si>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</si>
  <si>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</si>
  <si>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</si>
  <si>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</si>
  <si>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</si>
  <si>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</si>
  <si>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</si>
  <si>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</si>
  <si>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</si>
  <si>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</si>
  <si>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</si>
  <si>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</si>
  <si>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</si>
  <si>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</si>
  <si>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</si>
  <si>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</si>
  <si>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</si>
  <si>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</si>
  <si>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</si>
  <si>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</si>
  <si>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</si>
  <si>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</si>
  <si>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</si>
  <si>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</si>
  <si>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</si>
  <si>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</si>
  <si>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</si>
  <si>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</si>
  <si>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</si>
  <si>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</si>
  <si>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</si>
  <si>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</si>
  <si>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</si>
  <si>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</si>
  <si>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</si>
  <si>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</si>
  <si>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</si>
  <si>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</si>
  <si>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</si>
  <si>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</si>
  <si>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</si>
  <si>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</si>
  <si>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</si>
  <si>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</si>
  <si>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</si>
  <si>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</si>
  <si>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</si>
  <si>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</si>
  <si>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</si>
  <si>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</si>
  <si>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</si>
  <si>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</si>
  <si>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</si>
  <si>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</si>
  <si>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</si>
  <si>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</si>
  <si>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</si>
  <si>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</si>
  <si>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</si>
  <si>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</si>
  <si>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</si>
  <si>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</si>
  <si>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</si>
  <si>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</si>
  <si>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</si>
  <si>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</si>
  <si>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</si>
  <si>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</si>
  <si>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</si>
  <si>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</si>
  <si>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</si>
  <si>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</si>
  <si>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</si>
  <si>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</si>
  <si>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</si>
  <si>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</si>
  <si>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</si>
  <si>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</si>
  <si>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</si>
  <si>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</si>
  <si>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</si>
  <si>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</si>
  <si>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</si>
  <si>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</si>
  <si>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</si>
  <si>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</si>
  <si>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</si>
  <si>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</si>
  <si>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</si>
  <si>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</si>
  <si>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</si>
  <si>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</si>
  <si>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</si>
  <si>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</si>
  <si>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</si>
  <si>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</si>
  <si>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</si>
  <si>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</si>
  <si>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</si>
  <si>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</si>
  <si>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</si>
  <si>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</si>
  <si>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</si>
  <si>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</si>
  <si>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</si>
  <si>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</si>
  <si>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</si>
  <si>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</si>
  <si>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</si>
  <si>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</si>
  <si>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</si>
  <si>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</si>
  <si>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</si>
  <si>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</si>
  <si>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</si>
  <si>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</si>
  <si>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</si>
  <si>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</si>
  <si>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</si>
  <si>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</si>
  <si>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</si>
  <si>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</si>
  <si>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</si>
  <si>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</si>
  <si>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</si>
  <si>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</si>
  <si>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</si>
  <si>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</si>
  <si>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</si>
  <si>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</si>
  <si>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</si>
  <si>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</si>
  <si>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</si>
  <si>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</si>
  <si>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</si>
  <si>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</si>
  <si>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</si>
  <si>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</si>
  <si>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</si>
  <si>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</si>
  <si>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</si>
  <si>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</si>
  <si>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</si>
  <si>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</si>
  <si>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</si>
  <si>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</si>
  <si>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</si>
  <si>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</si>
  <si>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</si>
  <si>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</si>
  <si>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</si>
  <si>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</si>
  <si>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</si>
  <si>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</si>
  <si>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</si>
  <si>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</si>
  <si>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</si>
  <si>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</si>
  <si>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</si>
  <si>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</si>
  <si>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</si>
  <si>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</si>
  <si>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</si>
  <si>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</si>
  <si>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</si>
  <si>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</si>
  <si>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</si>
  <si>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</si>
  <si>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</si>
  <si>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</si>
  <si>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</si>
  <si>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</si>
  <si>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</si>
  <si>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</si>
  <si>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</si>
  <si>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</si>
  <si>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</si>
  <si>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</si>
  <si>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</si>
  <si>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</si>
  <si>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</si>
  <si>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</si>
  <si>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</si>
  <si>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</si>
  <si>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</si>
  <si>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</si>
  <si>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</si>
  <si>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</si>
  <si>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</si>
  <si>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</si>
  <si>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</si>
  <si>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</si>
  <si>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</si>
  <si>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</si>
  <si>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</si>
  <si>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</si>
  <si>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</si>
  <si>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</si>
  <si>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</si>
  <si>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</si>
  <si>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</si>
  <si>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</si>
  <si>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</si>
  <si>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</si>
  <si>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</si>
  <si>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</si>
  <si>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</si>
  <si>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</si>
  <si>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</si>
  <si>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</si>
  <si>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</si>
  <si>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</si>
  <si>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</si>
  <si>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</si>
  <si>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</si>
  <si>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</si>
  <si>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</si>
  <si>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</si>
  <si>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</si>
  <si>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</si>
  <si>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</si>
  <si>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</si>
  <si>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</si>
  <si>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</si>
  <si>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</si>
  <si>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</si>
  <si>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</si>
  <si>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</si>
  <si>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</si>
  <si>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</si>
  <si>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</si>
  <si>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</si>
  <si>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</si>
  <si>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</si>
  <si>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</si>
  <si>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</si>
  <si>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</si>
  <si>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</si>
  <si>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</si>
  <si>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</si>
  <si>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</si>
  <si>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</si>
  <si>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</si>
  <si>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</si>
  <si>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</si>
  <si>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</si>
  <si>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</si>
  <si>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</si>
  <si>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</si>
  <si>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</si>
  <si>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</si>
  <si>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</si>
  <si>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</si>
  <si>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</si>
  <si>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</si>
  <si>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</si>
  <si>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</si>
  <si>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</si>
  <si>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</si>
  <si>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</si>
  <si>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</si>
  <si>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</si>
  <si>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</si>
  <si>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</si>
  <si>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</si>
  <si>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</si>
  <si>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</si>
  <si>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</si>
  <si>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</si>
  <si>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</si>
  <si>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</si>
  <si>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</si>
  <si>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</si>
  <si>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</si>
  <si>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</si>
  <si>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</si>
  <si>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</si>
  <si>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</si>
  <si>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</si>
  <si>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</si>
  <si>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</si>
  <si>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</si>
  <si>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</si>
  <si>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</si>
  <si>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</si>
  <si>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</si>
  <si>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</si>
  <si>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</si>
  <si>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</si>
  <si>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</si>
  <si>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</si>
  <si>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</si>
  <si>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</si>
  <si>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</si>
  <si>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</si>
  <si>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</si>
  <si>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</si>
  <si>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</si>
  <si>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</si>
  <si>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</si>
  <si>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</si>
  <si>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</si>
  <si>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</si>
  <si>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</si>
  <si>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</si>
  <si>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</si>
  <si>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</si>
  <si>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</si>
  <si>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</si>
  <si>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</si>
  <si>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</si>
  <si>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</si>
  <si>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</si>
  <si>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</si>
  <si>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</si>
  <si>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</si>
  <si>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</si>
  <si>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</si>
  <si>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</si>
  <si>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</si>
  <si>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</si>
  <si>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</si>
  <si>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</si>
  <si>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</si>
  <si>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</si>
  <si>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</si>
  <si>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</si>
  <si>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</si>
  <si>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</si>
  <si>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</si>
  <si>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</si>
  <si>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</si>
  <si>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</si>
  <si>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</si>
  <si>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</si>
  <si>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</si>
  <si>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</si>
  <si>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</si>
  <si>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</si>
  <si>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</si>
  <si>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</si>
  <si>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</si>
  <si>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</si>
  <si>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</si>
  <si>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</si>
  <si>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</si>
  <si>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</si>
  <si>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</si>
  <si>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</si>
  <si>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</si>
  <si>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</si>
  <si>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</si>
  <si>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</si>
  <si>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</si>
  <si>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</si>
  <si>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</si>
  <si>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</si>
  <si>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</si>
  <si>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</si>
  <si>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</si>
  <si>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</si>
  <si>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</si>
  <si>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</si>
  <si>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</si>
  <si>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</si>
  <si>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</si>
  <si>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</si>
  <si>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</si>
  <si>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</si>
  <si>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</si>
  <si>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</si>
  <si>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</si>
  <si>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</si>
  <si>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</si>
  <si>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</si>
  <si>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</si>
  <si>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</si>
  <si>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</si>
  <si>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</si>
  <si>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</si>
  <si>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</si>
  <si>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</si>
  <si>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</si>
  <si>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</si>
  <si>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</si>
  <si>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</si>
  <si>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</si>
  <si>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</si>
  <si>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</si>
  <si>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</si>
  <si>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</si>
  <si>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</si>
  <si>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</si>
  <si>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</si>
  <si>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</si>
  <si>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</si>
  <si>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</si>
  <si>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</si>
  <si>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</si>
  <si>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</si>
  <si>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</si>
  <si>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</si>
  <si>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</si>
  <si>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</si>
  <si>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</si>
  <si>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</si>
  <si>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</si>
  <si>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</si>
  <si>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</si>
  <si>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</si>
  <si>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</si>
  <si>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</si>
  <si>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</si>
  <si>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</si>
  <si>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</si>
  <si>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</si>
  <si>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</si>
  <si>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</si>
  <si>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</si>
  <si>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</si>
  <si>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</si>
  <si>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</si>
  <si>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</si>
  <si>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</si>
  <si>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</si>
  <si>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</si>
  <si>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</si>
  <si>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</si>
  <si>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</si>
  <si>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</si>
  <si>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</si>
  <si>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</si>
  <si>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</si>
  <si>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</si>
  <si>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</si>
  <si>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</si>
  <si>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</si>
  <si>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</si>
  <si>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</si>
  <si>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</si>
  <si>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</si>
  <si>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</si>
  <si>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</si>
  <si>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</si>
  <si>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</si>
  <si>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</si>
  <si>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</si>
  <si>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</si>
  <si>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</si>
  <si>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</si>
  <si>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</si>
  <si>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</si>
  <si>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</si>
  <si>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</si>
  <si>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</si>
  <si>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</si>
  <si>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</si>
  <si>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</si>
  <si>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</si>
  <si>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</si>
  <si>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</si>
  <si>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</si>
  <si>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</si>
  <si>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</si>
  <si>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</si>
  <si>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</si>
  <si>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</si>
  <si>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</si>
  <si>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</si>
  <si>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</si>
  <si>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</si>
  <si>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</si>
  <si>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</si>
  <si>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</si>
  <si>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</si>
  <si>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</si>
  <si>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</si>
  <si>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</si>
  <si>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</si>
  <si>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</si>
  <si>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</si>
  <si>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</si>
  <si>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</si>
  <si>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</si>
  <si>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</si>
  <si>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</si>
  <si>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</si>
  <si>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</si>
  <si>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</si>
  <si>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</si>
  <si>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</si>
  <si>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</si>
  <si>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</si>
  <si>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</si>
  <si>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</si>
  <si>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</si>
  <si>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</si>
  <si>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</si>
  <si>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</si>
  <si>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</si>
  <si>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</si>
  <si>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</si>
  <si>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</si>
  <si>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</si>
  <si>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</si>
  <si>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</si>
  <si>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</si>
  <si>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</si>
  <si>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</si>
  <si>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</si>
  <si>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</si>
  <si>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</si>
  <si>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</si>
  <si>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</si>
  <si>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</si>
  <si>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</si>
  <si>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</si>
  <si>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</si>
  <si>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</si>
  <si>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</si>
  <si>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</si>
  <si>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</si>
  <si>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</si>
  <si>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</si>
  <si>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</si>
  <si>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</si>
  <si>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</si>
  <si>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</si>
  <si>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</si>
  <si>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</si>
  <si>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</si>
  <si>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</si>
  <si>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</si>
  <si>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</si>
  <si>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</si>
  <si>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</si>
  <si>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</si>
  <si>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</si>
  <si>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</si>
  <si>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</si>
  <si>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</si>
  <si>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</si>
  <si>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</si>
  <si>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</si>
  <si>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</si>
  <si>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</si>
  <si>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</si>
  <si>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</si>
  <si>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</si>
  <si>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</si>
  <si>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</si>
  <si>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</si>
  <si>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</si>
  <si>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</si>
  <si>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</si>
  <si>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</si>
  <si>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</si>
  <si>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</si>
  <si>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</si>
  <si>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</si>
  <si>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</si>
  <si>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</si>
  <si>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</si>
  <si>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</si>
  <si>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</si>
  <si>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</si>
  <si>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</si>
  <si>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</si>
  <si>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</si>
  <si>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</si>
  <si>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</si>
  <si>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</si>
  <si>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</si>
  <si>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</si>
  <si>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</si>
  <si>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</si>
  <si>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</si>
  <si>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</si>
  <si>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</si>
  <si>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</si>
  <si>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</si>
  <si>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</si>
  <si>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</si>
  <si>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</si>
  <si>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</si>
  <si>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</si>
  <si>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</si>
  <si>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</si>
  <si>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</si>
  <si>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</si>
  <si>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</si>
  <si>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</si>
  <si>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</si>
  <si>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</si>
  <si>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</si>
  <si>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</si>
  <si>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</si>
  <si>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</si>
  <si>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</si>
  <si>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</si>
  <si>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</si>
  <si>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</si>
  <si>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</si>
  <si>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</si>
  <si>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</si>
  <si>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</si>
  <si>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</si>
  <si>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</si>
  <si>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</si>
  <si>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</si>
  <si>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</si>
  <si>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</si>
  <si>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</si>
  <si>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</si>
  <si>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</si>
  <si>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</si>
  <si>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</si>
  <si>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</si>
  <si>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</si>
  <si>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</si>
  <si>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</si>
  <si>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</si>
  <si>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</si>
  <si>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</si>
  <si>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</si>
  <si>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</si>
  <si>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</si>
  <si>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</si>
  <si>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</si>
  <si>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</si>
  <si>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</si>
  <si>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</si>
  <si>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</si>
  <si>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</si>
  <si>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</si>
  <si>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</si>
  <si>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</si>
  <si>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</si>
  <si>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</si>
  <si>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</si>
  <si>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</si>
  <si>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</si>
  <si>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</si>
  <si>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</si>
  <si>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</si>
  <si>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</si>
  <si>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</si>
  <si>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</si>
  <si>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</si>
  <si>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</si>
  <si>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</si>
  <si>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</si>
  <si>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</si>
  <si>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</si>
  <si>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</si>
  <si>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</si>
  <si>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</si>
  <si>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</si>
  <si>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</si>
  <si>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</si>
  <si>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</si>
  <si>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</si>
  <si>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</si>
  <si>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</si>
  <si>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</si>
  <si>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</si>
  <si>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</si>
  <si>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</si>
  <si>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</si>
  <si>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</si>
  <si>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</si>
  <si>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</si>
  <si>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</si>
  <si>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</si>
  <si>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</si>
  <si>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</si>
  <si>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</si>
  <si>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</si>
  <si>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</si>
  <si>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</si>
  <si>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</si>
  <si>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</si>
  <si>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</si>
  <si>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</si>
  <si>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</si>
  <si>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</si>
  <si>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</si>
  <si>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</si>
  <si>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</si>
  <si>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</si>
  <si>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</si>
  <si>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</si>
  <si>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</si>
  <si>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</si>
  <si>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</si>
  <si>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</si>
  <si>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</si>
  <si>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</si>
  <si>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</si>
  <si>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</si>
  <si>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</si>
  <si>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</si>
  <si>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</si>
  <si>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</si>
  <si>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</si>
  <si>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</si>
  <si>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</si>
  <si>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</si>
  <si>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</si>
  <si>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</si>
  <si>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</si>
  <si>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</si>
  <si>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</si>
  <si>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</si>
  <si>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</si>
  <si>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</si>
  <si>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</si>
  <si>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</si>
  <si>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</si>
  <si>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</si>
  <si>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</si>
  <si>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</si>
  <si>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</si>
  <si>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</si>
  <si>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</si>
  <si>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</si>
  <si>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</si>
  <si>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</si>
  <si>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</si>
  <si>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</si>
  <si>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</si>
  <si>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</si>
  <si>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</si>
  <si>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</si>
  <si>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</si>
  <si>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</si>
  <si>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</si>
  <si>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</si>
  <si>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</si>
  <si>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</si>
  <si>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</si>
  <si>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</si>
  <si>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</si>
  <si>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</si>
  <si>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</si>
  <si>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</si>
  <si>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</si>
  <si>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</si>
  <si>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</si>
  <si>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</si>
  <si>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</si>
  <si>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</si>
  <si>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</si>
  <si>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</si>
  <si>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</si>
  <si>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</si>
  <si>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</si>
  <si>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</si>
  <si>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</si>
  <si>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</si>
  <si>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</si>
  <si>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</si>
  <si>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</si>
  <si>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</si>
  <si>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</si>
  <si>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</si>
  <si>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</si>
  <si>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</si>
  <si>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</si>
  <si>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</si>
  <si>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</si>
  <si>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</si>
  <si>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</si>
  <si>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</si>
  <si>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</si>
  <si>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</si>
  <si>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</si>
  <si>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</si>
  <si>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</si>
  <si>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</si>
  <si>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</si>
  <si>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</si>
  <si>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</si>
  <si>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</si>
  <si>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</si>
  <si>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</si>
  <si>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</si>
  <si>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</si>
  <si>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</si>
  <si>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</si>
  <si>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</si>
  <si>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</si>
  <si>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</si>
  <si>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</si>
  <si>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</si>
  <si>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</si>
  <si>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</si>
  <si>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</si>
  <si>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</si>
  <si>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</si>
  <si>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</si>
  <si>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</si>
  <si>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</si>
  <si>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</si>
  <si>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</si>
  <si>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</si>
  <si>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</si>
  <si>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</si>
  <si>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</si>
  <si>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</si>
  <si>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</si>
  <si>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</si>
  <si>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</si>
  <si>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</si>
  <si>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</si>
  <si>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</si>
  <si>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</si>
  <si>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</si>
  <si>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</si>
  <si>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</si>
  <si>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</si>
  <si>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</si>
  <si>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</si>
  <si>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</si>
  <si>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</si>
  <si>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</si>
  <si>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</si>
  <si>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</si>
  <si>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</si>
  <si>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</si>
  <si>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</si>
  <si>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</si>
  <si>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</si>
  <si>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</si>
  <si>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</si>
  <si>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</si>
  <si>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</si>
  <si>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</si>
  <si>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</si>
  <si>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</si>
  <si>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</si>
  <si>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</si>
  <si>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</si>
  <si>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</si>
  <si>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</si>
  <si>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</si>
  <si>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</si>
  <si>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</si>
  <si>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</si>
  <si>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</si>
  <si>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</si>
  <si>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</si>
  <si>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</si>
  <si>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</si>
  <si>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</si>
  <si>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</si>
  <si>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</si>
  <si>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</si>
  <si>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</si>
  <si>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</si>
  <si>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</si>
  <si>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</si>
  <si>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</si>
  <si>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</si>
  <si>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</si>
  <si>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</si>
  <si>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</si>
  <si>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</si>
  <si>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</si>
  <si>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</si>
  <si>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</si>
  <si>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</si>
  <si>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</si>
  <si>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</si>
  <si>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</si>
  <si>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</si>
  <si>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</si>
  <si>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</si>
  <si>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</si>
  <si>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</si>
  <si>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</si>
  <si>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</si>
  <si>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</si>
  <si>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</si>
  <si>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</si>
  <si>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</si>
  <si>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</si>
  <si>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</si>
  <si>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</si>
  <si>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</si>
  <si>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</si>
  <si>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</si>
  <si>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</si>
  <si>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</si>
  <si>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</si>
  <si>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</si>
  <si>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</si>
  <si>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</si>
  <si>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</si>
  <si>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</si>
  <si>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</si>
  <si>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</si>
  <si>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</si>
  <si>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</si>
  <si>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</si>
  <si>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</si>
  <si>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</si>
  <si>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</si>
  <si>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</si>
  <si>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</si>
  <si>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</si>
  <si>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</si>
  <si>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</si>
  <si>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</si>
  <si>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</si>
  <si>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</si>
  <si>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</si>
  <si>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</si>
  <si>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</si>
  <si>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</si>
  <si>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</si>
  <si>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</si>
  <si>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</si>
  <si>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</si>
  <si>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</si>
  <si>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</si>
  <si>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</si>
  <si>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</si>
  <si>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</si>
  <si>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</si>
  <si>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</si>
  <si>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</si>
  <si>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</si>
  <si>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</si>
  <si>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</si>
  <si>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</si>
  <si>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</si>
  <si>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</si>
  <si>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</si>
  <si>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</si>
  <si>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</si>
  <si>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</si>
  <si>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</si>
  <si>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</si>
  <si>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</si>
  <si>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</si>
  <si>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</si>
  <si>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</si>
  <si>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</si>
  <si>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</si>
  <si>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</si>
  <si>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</si>
  <si>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</si>
  <si>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</si>
  <si>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</si>
  <si>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</si>
  <si>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</si>
  <si>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</si>
  <si>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</si>
  <si>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</si>
  <si>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</si>
  <si>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</si>
  <si>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</si>
  <si>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</si>
  <si>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</si>
  <si>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</si>
  <si>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</si>
  <si>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</si>
  <si>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</si>
  <si>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</si>
  <si>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</si>
  <si>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</si>
  <si>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</si>
  <si>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</si>
  <si>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</si>
  <si>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</si>
  <si>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</si>
  <si>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</si>
  <si>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</si>
  <si>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</si>
  <si>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</si>
  <si>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</si>
  <si>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</si>
  <si>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</si>
  <si>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</si>
  <si>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</si>
  <si>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</si>
  <si>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</si>
  <si>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</si>
  <si>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</si>
  <si>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</si>
  <si>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</si>
  <si>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</si>
  <si>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</si>
  <si>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</si>
  <si>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</si>
  <si>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</si>
  <si>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</si>
  <si>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</si>
  <si>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</si>
  <si>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</si>
  <si>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</si>
  <si>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</si>
  <si>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</si>
  <si>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</si>
  <si>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</si>
  <si>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</si>
  <si>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</si>
  <si>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</si>
  <si>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</si>
  <si>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</si>
  <si>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</si>
  <si>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</si>
  <si>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</si>
  <si>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</si>
  <si>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</si>
  <si>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</si>
  <si>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</si>
  <si>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</si>
  <si>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</si>
  <si>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</si>
  <si>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</si>
  <si>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</si>
  <si>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</si>
  <si>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</si>
  <si>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</si>
  <si>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</si>
  <si>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</si>
  <si>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</si>
  <si>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</si>
  <si>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</si>
  <si>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</si>
  <si>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</si>
  <si>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</si>
  <si>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</si>
  <si>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</si>
  <si>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</si>
  <si>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</si>
  <si>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</si>
  <si>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</si>
  <si>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</si>
  <si>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</si>
  <si>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</si>
  <si>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</si>
  <si>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</si>
  <si>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</si>
  <si>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</si>
  <si>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</si>
  <si>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</si>
  <si>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</si>
  <si>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</si>
  <si>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</si>
  <si>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</si>
  <si>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</si>
  <si>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</si>
  <si>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</si>
  <si>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</si>
  <si>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</si>
  <si>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</si>
  <si>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</si>
  <si>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</si>
  <si>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</si>
  <si>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</si>
  <si>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</si>
  <si>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</si>
  <si>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</si>
  <si>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</si>
  <si>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</si>
  <si>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</si>
  <si>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</si>
  <si>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</si>
  <si>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</si>
  <si>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</si>
  <si>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</si>
  <si>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</si>
  <si>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</si>
  <si>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</si>
  <si>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</si>
  <si>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</si>
  <si>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</si>
  <si>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</si>
  <si>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</si>
  <si>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</si>
  <si>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</si>
  <si>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</si>
  <si>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</si>
  <si>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</si>
  <si>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</si>
  <si>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</si>
  <si>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</si>
  <si>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</si>
  <si>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</si>
  <si>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</si>
  <si>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</si>
  <si>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</si>
  <si>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</si>
  <si>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</si>
  <si>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</si>
  <si>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</si>
  <si>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</si>
  <si>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</si>
  <si>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</si>
  <si>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</si>
  <si>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</si>
  <si>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</si>
  <si>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</si>
  <si>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</si>
  <si>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</si>
  <si>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</si>
  <si>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</si>
  <si>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</si>
  <si>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</si>
  <si>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</si>
  <si>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</si>
  <si>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</si>
  <si>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</si>
  <si>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</si>
  <si>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</si>
  <si>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</si>
  <si>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</si>
  <si>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</si>
  <si>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</si>
  <si>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</si>
  <si>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</si>
  <si>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</si>
  <si>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</si>
  <si>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</si>
  <si>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</si>
  <si>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</si>
  <si>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</si>
  <si>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</si>
  <si>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</si>
  <si>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</si>
  <si>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</si>
  <si>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</si>
  <si>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</si>
  <si>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</si>
  <si>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</si>
  <si>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</si>
  <si>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</si>
  <si>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</si>
  <si>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</si>
  <si>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</si>
  <si>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</si>
  <si>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</si>
  <si>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</si>
  <si>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</si>
  <si>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</si>
  <si>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</si>
  <si>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</si>
  <si>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</si>
  <si>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</si>
  <si>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</si>
  <si>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</si>
  <si>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</si>
  <si>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</si>
  <si>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</si>
  <si>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</si>
  <si>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</si>
  <si>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</si>
  <si>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</si>
  <si>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</si>
  <si>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</si>
  <si>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</si>
  <si>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</si>
  <si>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</si>
  <si>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</si>
  <si>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</si>
  <si>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</si>
  <si>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</si>
  <si>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</si>
  <si>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</si>
  <si>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</si>
  <si>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</si>
  <si>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</si>
  <si>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</si>
  <si>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</si>
  <si>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</si>
  <si>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</si>
  <si>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</si>
  <si>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</si>
  <si>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</si>
  <si>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</si>
  <si>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</si>
  <si>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</si>
  <si>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</si>
  <si>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</si>
  <si>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</si>
  <si>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</si>
  <si>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</si>
  <si>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</si>
  <si>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</si>
  <si>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</si>
  <si>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</si>
  <si>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</si>
  <si>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</si>
  <si>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</si>
  <si>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</si>
  <si>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</si>
  <si>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</si>
  <si>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</si>
  <si>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</si>
  <si>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</si>
  <si>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</si>
  <si>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</si>
  <si>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</si>
  <si>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</si>
  <si>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</si>
  <si>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</si>
  <si>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</si>
  <si>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</si>
  <si>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</si>
  <si>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</si>
  <si>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</si>
  <si>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</si>
  <si>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</si>
  <si>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</si>
  <si>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</si>
  <si>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</si>
  <si>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</si>
  <si>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</si>
  <si>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</si>
  <si>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</si>
  <si>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</si>
  <si>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</si>
  <si>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</si>
  <si>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</si>
  <si>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</si>
  <si>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</si>
  <si>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</si>
  <si>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</si>
  <si>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</si>
  <si>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</si>
  <si>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</si>
  <si>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</si>
  <si>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</si>
  <si>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</si>
  <si>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</si>
  <si>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</si>
  <si>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</si>
  <si>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</si>
  <si>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</si>
  <si>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</si>
  <si>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</si>
  <si>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</si>
  <si>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</si>
  <si>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</si>
  <si>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</si>
  <si>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</si>
  <si>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</si>
  <si>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</si>
  <si>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</si>
  <si>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</si>
  <si>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</si>
  <si>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</si>
  <si>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</si>
  <si>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</si>
  <si>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</si>
  <si>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</si>
  <si>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</si>
  <si>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</si>
  <si>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</si>
  <si>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</si>
  <si>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</si>
  <si>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</si>
  <si>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</si>
  <si>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</si>
  <si>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</si>
  <si>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</si>
  <si>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</si>
  <si>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</si>
  <si>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</si>
  <si>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</si>
  <si>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</si>
  <si>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</si>
  <si>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</si>
  <si>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</si>
  <si>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</si>
  <si>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</si>
  <si>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</si>
  <si>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</si>
  <si>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</si>
  <si>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</si>
  <si>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</si>
  <si>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</si>
  <si>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</si>
  <si>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</si>
  <si>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</si>
  <si>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</si>
  <si>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</si>
  <si>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</si>
  <si>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</si>
  <si>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</si>
  <si>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</si>
  <si>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</si>
  <si>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</si>
  <si>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</si>
  <si>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</si>
  <si>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</si>
  <si>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</si>
  <si>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</si>
  <si>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</si>
  <si>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</si>
  <si>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</si>
  <si>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</si>
  <si>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</si>
  <si>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</si>
  <si>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</si>
  <si>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</si>
  <si>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</si>
  <si>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</si>
  <si>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</si>
  <si>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</si>
  <si>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</si>
  <si>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</si>
  <si>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</si>
  <si>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</si>
  <si>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</si>
  <si>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</si>
  <si>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</si>
  <si>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</si>
  <si>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</si>
  <si>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</si>
  <si>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</si>
  <si>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</si>
  <si>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</si>
  <si>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</si>
  <si>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</si>
  <si>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</si>
  <si>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</si>
  <si>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</si>
  <si>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</si>
  <si>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</si>
  <si>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</si>
  <si>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</si>
  <si>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</si>
  <si>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</si>
  <si>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</si>
  <si>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</si>
  <si>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</si>
  <si>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</si>
  <si>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</si>
  <si>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</si>
  <si>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</si>
  <si>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</si>
  <si>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</si>
  <si>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</si>
  <si>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</si>
  <si>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</si>
  <si>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</si>
  <si>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</si>
  <si>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</si>
  <si>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</si>
  <si>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</si>
  <si>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</si>
  <si>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</si>
  <si>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</si>
  <si>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</si>
  <si>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</si>
  <si>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</si>
  <si>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</si>
  <si>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</si>
  <si>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</si>
  <si>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</si>
  <si>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</si>
  <si>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</si>
  <si>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</si>
  <si>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</si>
  <si>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</si>
  <si>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</si>
  <si>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</si>
  <si>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</si>
  <si>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</si>
  <si>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</si>
  <si>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</si>
  <si>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</si>
  <si>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</si>
  <si>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</si>
  <si>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</si>
  <si>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</si>
  <si>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</si>
  <si>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</si>
  <si>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</si>
  <si>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</si>
  <si>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</si>
  <si>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</si>
  <si>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</si>
  <si>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</si>
  <si>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</si>
  <si>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</si>
  <si>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</si>
  <si>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</si>
  <si>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</si>
  <si>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</si>
  <si>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</si>
  <si>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</si>
  <si>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</si>
  <si>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</si>
  <si>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</si>
  <si>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</si>
  <si>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</si>
  <si>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</si>
  <si>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</si>
  <si>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</si>
  <si>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</si>
  <si>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</si>
  <si>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</si>
  <si>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</si>
  <si>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</si>
  <si>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</si>
  <si>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</si>
  <si>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</si>
  <si>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</si>
  <si>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</si>
  <si>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</si>
  <si>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</si>
  <si>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</si>
  <si>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</si>
  <si>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</si>
  <si>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</si>
  <si>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</si>
  <si>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</si>
  <si>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</si>
  <si>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</si>
  <si>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</si>
  <si>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</si>
  <si>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</si>
  <si>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</si>
  <si>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</si>
  <si>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</si>
  <si>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</si>
  <si>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</si>
  <si>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</si>
  <si>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</si>
  <si>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</si>
  <si>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</si>
  <si>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</si>
  <si>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</si>
  <si>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</si>
  <si>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</si>
  <si>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</si>
  <si>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</si>
  <si>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</si>
  <si>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</si>
  <si>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</si>
  <si>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</si>
  <si>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</si>
  <si>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</si>
  <si>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</si>
  <si>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</si>
  <si>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</si>
  <si>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</si>
  <si>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</si>
  <si>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</si>
  <si>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</si>
  <si>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</si>
  <si>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</si>
  <si>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</si>
  <si>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</si>
  <si>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</si>
  <si>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</si>
  <si>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</si>
  <si>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</si>
  <si>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</si>
  <si>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</si>
  <si>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</si>
  <si>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</si>
  <si>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</si>
  <si>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</si>
  <si>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</si>
  <si>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</si>
  <si>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</si>
  <si>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</si>
  <si>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</si>
  <si>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</si>
  <si>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</si>
  <si>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</si>
  <si>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</si>
  <si>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</si>
  <si>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</si>
  <si>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</si>
  <si>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</si>
  <si>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</si>
  <si>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</si>
  <si>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</si>
  <si>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</si>
  <si>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</si>
  <si>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</si>
  <si>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</si>
  <si>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</si>
  <si>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</si>
  <si>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</si>
  <si>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</si>
  <si>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</si>
  <si>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</si>
  <si>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</si>
  <si>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</si>
  <si>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</si>
  <si>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</si>
  <si>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</si>
  <si>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</si>
  <si>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</si>
  <si>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</si>
  <si>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</si>
  <si>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</si>
  <si>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</si>
  <si>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</si>
  <si>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</si>
  <si>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</si>
  <si>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</si>
  <si>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</si>
  <si>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</si>
  <si>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</si>
  <si>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</si>
  <si>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</si>
  <si>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</si>
  <si>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</si>
  <si>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</si>
  <si>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</si>
  <si>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</si>
  <si>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</si>
  <si>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</si>
  <si>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</si>
  <si>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</si>
  <si>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</si>
  <si>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</si>
  <si>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</si>
  <si>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</si>
  <si>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</si>
  <si>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</si>
  <si>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</si>
  <si>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</si>
  <si>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</si>
  <si>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</si>
  <si>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</si>
  <si>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</si>
  <si>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</si>
  <si>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</si>
  <si>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</si>
  <si>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</si>
  <si>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</si>
  <si>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</si>
  <si>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</si>
  <si>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</si>
  <si>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</si>
  <si>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</si>
  <si>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</si>
  <si>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</si>
  <si>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</si>
  <si>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</si>
  <si>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</si>
  <si>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</si>
  <si>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</si>
  <si>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</si>
  <si>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</si>
  <si>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</si>
  <si>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</si>
  <si>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</si>
  <si>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</si>
  <si>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</si>
  <si>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</si>
  <si>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</si>
  <si>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</si>
  <si>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</si>
  <si>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</si>
  <si>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</si>
  <si>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</si>
  <si>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</si>
  <si>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</si>
  <si>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</si>
  <si>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</si>
  <si>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</si>
  <si>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</si>
  <si>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</si>
  <si>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</si>
  <si>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</si>
  <si>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</si>
  <si>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</si>
  <si>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</si>
  <si>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</si>
  <si>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</si>
  <si>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</si>
  <si>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</si>
  <si>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</si>
  <si>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</si>
  <si>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</si>
  <si>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</si>
  <si>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</si>
  <si>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</si>
  <si>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</si>
  <si>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</si>
  <si>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</si>
  <si>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</si>
  <si>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</si>
  <si>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</si>
  <si>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</si>
  <si>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</si>
  <si>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</si>
  <si>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</si>
  <si>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</si>
  <si>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</si>
  <si>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</si>
  <si>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</si>
  <si>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</si>
  <si>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</si>
  <si>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</si>
  <si>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</si>
  <si>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</si>
  <si>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</si>
  <si>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</si>
  <si>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</si>
  <si>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</si>
  <si>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</si>
  <si>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</si>
  <si>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</si>
  <si>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</si>
  <si>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</si>
  <si>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</si>
  <si>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</si>
  <si>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</si>
  <si>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</si>
  <si>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</si>
  <si>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</si>
  <si>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</si>
  <si>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</si>
  <si>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</si>
  <si>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</si>
  <si>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</si>
  <si>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</si>
  <si>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</si>
  <si>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</si>
  <si>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</si>
  <si>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</si>
  <si>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</si>
  <si>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</si>
  <si>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</si>
  <si>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</si>
  <si>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</si>
  <si>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</si>
  <si>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</si>
  <si>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</si>
  <si>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</si>
  <si>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</si>
  <si>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</si>
  <si>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</si>
  <si>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</si>
  <si>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</si>
  <si>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</si>
  <si>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</si>
  <si>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</si>
  <si>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</si>
  <si>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</si>
  <si>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</si>
  <si>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</si>
  <si>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</si>
  <si>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</si>
  <si>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</si>
  <si>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</si>
  <si>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</si>
  <si>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</si>
  <si>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</si>
  <si>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</si>
  <si>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</si>
  <si>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</si>
  <si>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</si>
  <si>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</si>
  <si>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</si>
  <si>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</si>
  <si>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</si>
  <si>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</si>
  <si>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</si>
  <si>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</si>
  <si>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</si>
  <si>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</si>
  <si>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</si>
  <si>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</si>
  <si>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</si>
  <si>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</si>
  <si>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</si>
  <si>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</si>
  <si>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</si>
  <si>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</si>
  <si>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</si>
  <si>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</si>
  <si>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</si>
  <si>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</si>
  <si>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</si>
  <si>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</si>
  <si>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</si>
  <si>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</si>
  <si>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</si>
  <si>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</si>
  <si>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</si>
  <si>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</si>
  <si>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</si>
  <si>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</si>
  <si>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</si>
  <si>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</si>
  <si>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</si>
  <si>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</si>
  <si>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</si>
  <si>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</si>
  <si>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</si>
  <si>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</si>
  <si>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</si>
  <si>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</si>
  <si>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</si>
  <si>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</si>
  <si>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</si>
  <si>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</si>
  <si>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</si>
  <si>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</si>
  <si>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</si>
  <si>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</si>
  <si>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</si>
  <si>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</si>
  <si>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</si>
  <si>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</si>
  <si>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</si>
  <si>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</si>
  <si>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</si>
  <si>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</si>
  <si>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</si>
  <si>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</si>
  <si>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</si>
  <si>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</si>
  <si>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</si>
  <si>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</si>
  <si>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</si>
  <si>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</si>
  <si>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</si>
  <si>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</si>
  <si>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</si>
  <si>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</si>
  <si>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</si>
  <si>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</si>
  <si>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</si>
  <si>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</si>
  <si>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</si>
  <si>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</si>
  <si>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</si>
  <si>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</si>
  <si>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</si>
  <si>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</si>
  <si>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</si>
  <si>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</si>
  <si>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</si>
  <si>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</si>
  <si>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</si>
  <si>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</si>
  <si>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</si>
  <si>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</si>
  <si>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</si>
  <si>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</si>
  <si>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</si>
  <si>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</si>
  <si>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</si>
  <si>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</si>
  <si>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</si>
  <si>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</si>
  <si>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</si>
  <si>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</si>
  <si>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</si>
  <si>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</si>
  <si>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</si>
  <si>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</si>
  <si>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</si>
  <si>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</si>
  <si>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</si>
  <si>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</si>
  <si>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</si>
  <si>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</si>
  <si>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</si>
  <si>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</si>
  <si>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</si>
  <si>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</si>
  <si>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</si>
  <si>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</si>
  <si>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</si>
  <si>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</si>
  <si>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</si>
  <si>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</si>
  <si>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</si>
  <si>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</si>
  <si>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</si>
  <si>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</si>
  <si>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</si>
  <si>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</si>
  <si>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</si>
  <si>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</si>
  <si>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</si>
  <si>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</si>
  <si>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</si>
  <si>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</si>
  <si>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</si>
  <si>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</si>
  <si>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</si>
  <si>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</si>
  <si>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</si>
  <si>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</si>
  <si>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</si>
  <si>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</si>
  <si>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</si>
  <si>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</si>
  <si>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</si>
  <si>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</si>
  <si>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</si>
  <si>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</si>
  <si>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</si>
  <si>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</si>
  <si>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</si>
  <si>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</si>
  <si>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</si>
  <si>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</si>
  <si>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</si>
  <si>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</si>
  <si>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</si>
  <si>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</si>
  <si>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</si>
  <si>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</si>
  <si>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</si>
  <si>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</si>
  <si>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</si>
  <si>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</si>
  <si>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</si>
  <si>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</si>
  <si>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</si>
  <si>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</si>
  <si>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</si>
  <si>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</si>
  <si>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</si>
  <si>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</si>
  <si>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</si>
  <si>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</si>
  <si>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</si>
  <si>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</si>
  <si>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</si>
  <si>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</si>
  <si>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</si>
  <si>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</si>
  <si>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</si>
  <si>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</si>
  <si>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</si>
  <si>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</si>
  <si>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</si>
  <si>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</si>
  <si>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</si>
  <si>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</si>
  <si>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</si>
  <si>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</si>
  <si>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</si>
  <si>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</si>
  <si>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</si>
  <si>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</si>
  <si>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</si>
  <si>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</si>
  <si>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</si>
  <si>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</si>
  <si>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</si>
  <si>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</si>
  <si>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</si>
  <si>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</si>
  <si>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</si>
  <si>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</si>
  <si>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</si>
  <si>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</si>
  <si>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</si>
  <si>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</si>
  <si>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</si>
  <si>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</si>
  <si>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</si>
  <si>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</si>
  <si>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</si>
  <si>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</si>
  <si>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</si>
  <si>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</si>
  <si>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</si>
  <si>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</si>
  <si>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</si>
  <si>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</si>
  <si>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</si>
  <si>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</si>
  <si>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</si>
  <si>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</si>
  <si>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</si>
  <si>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</si>
  <si>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</si>
  <si>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</si>
  <si>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</si>
  <si>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</si>
  <si>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</si>
  <si>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</si>
  <si>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</si>
  <si>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</si>
  <si>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</si>
  <si>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</si>
  <si>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</si>
  <si>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</si>
  <si>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</si>
  <si>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</si>
  <si>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</si>
  <si>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</si>
  <si>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</si>
  <si>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</si>
  <si>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</si>
  <si>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</si>
  <si>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</si>
  <si>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</si>
  <si>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</si>
  <si>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</si>
  <si>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</si>
  <si>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</si>
  <si>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</si>
  <si>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</si>
  <si>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</si>
  <si>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</si>
  <si>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</si>
  <si>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</si>
  <si>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</si>
  <si>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</si>
  <si>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</si>
  <si>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</si>
  <si>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</si>
  <si>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</si>
  <si>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</si>
  <si>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</si>
  <si>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</si>
  <si>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</si>
  <si>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</si>
  <si>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</si>
  <si>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</si>
  <si>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</si>
  <si>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</si>
  <si>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</si>
  <si>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</si>
  <si>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</si>
  <si>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</si>
  <si>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</si>
  <si>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</si>
  <si>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</si>
  <si>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</si>
  <si>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</si>
  <si>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</si>
  <si>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</si>
  <si>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</si>
  <si>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</si>
  <si>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</si>
  <si>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</si>
  <si>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</si>
  <si>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</si>
  <si>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</si>
  <si>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</si>
  <si>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</si>
  <si>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</si>
  <si>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</si>
  <si>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</si>
  <si>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</si>
  <si>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</si>
  <si>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</si>
  <si>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</si>
  <si>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</si>
  <si>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</si>
  <si>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</si>
  <si>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</si>
  <si>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</si>
  <si>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</si>
  <si>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</si>
  <si>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</si>
  <si>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</si>
  <si>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</si>
  <si>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</si>
  <si>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</si>
  <si>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</si>
  <si>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</si>
  <si>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</si>
  <si>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</si>
  <si>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</si>
  <si>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</si>
  <si>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</si>
  <si>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</si>
  <si>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</si>
  <si>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</si>
  <si>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</si>
  <si>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</si>
  <si>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</si>
  <si>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</si>
  <si>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</si>
  <si>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</si>
  <si>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</si>
  <si>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</si>
  <si>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</si>
  <si>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</si>
  <si>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</si>
  <si>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</si>
  <si>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</si>
  <si>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</si>
  <si>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</si>
  <si>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</si>
  <si>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</si>
  <si>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</si>
  <si>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</si>
  <si>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</si>
  <si>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</si>
  <si>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</si>
  <si>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</si>
  <si>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</si>
  <si>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</si>
  <si>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</si>
  <si>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</si>
  <si>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</si>
  <si>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</si>
  <si>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</si>
  <si>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</si>
  <si>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</si>
  <si>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</si>
  <si>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</si>
  <si>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</si>
  <si>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</si>
  <si>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</si>
  <si>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</si>
  <si>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</si>
  <si>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</si>
  <si>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</si>
  <si>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</si>
  <si>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</si>
  <si>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</si>
  <si>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</si>
  <si>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</si>
  <si>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</si>
  <si>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</si>
  <si>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</si>
  <si>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</si>
  <si>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</si>
  <si>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</si>
  <si>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</si>
  <si>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</si>
  <si>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</si>
  <si>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</si>
  <si>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</si>
  <si>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</si>
  <si>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</si>
  <si>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</si>
  <si>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</si>
  <si>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</si>
  <si>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</si>
  <si>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</si>
  <si>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</si>
  <si>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</si>
  <si>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</si>
  <si>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</si>
  <si>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</si>
  <si>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</si>
  <si>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</si>
  <si>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</si>
  <si>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</si>
  <si>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</si>
  <si>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</si>
  <si>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</si>
  <si>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</si>
  <si>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</si>
  <si>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</si>
  <si>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</si>
  <si>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</si>
  <si>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</si>
  <si>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</si>
  <si>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</si>
  <si>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</si>
  <si>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</si>
  <si>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</si>
  <si>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</si>
  <si>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</si>
  <si>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</si>
  <si>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</si>
  <si>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</si>
  <si>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</si>
  <si>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</si>
  <si>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</si>
  <si>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</si>
  <si>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</si>
  <si>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</si>
  <si>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</si>
  <si>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</si>
  <si>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</si>
  <si>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</si>
  <si>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</si>
  <si>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</si>
  <si>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</si>
  <si>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</si>
  <si>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</si>
  <si>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</si>
  <si>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</si>
  <si>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</si>
  <si>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</si>
  <si>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</si>
  <si>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</si>
  <si>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</si>
  <si>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</si>
  <si>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</si>
  <si>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</si>
  <si>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</si>
  <si>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</si>
  <si>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</si>
  <si>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</si>
  <si>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</si>
  <si>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</si>
  <si>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</si>
  <si>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</si>
  <si>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</si>
  <si>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</si>
  <si>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</si>
  <si>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</si>
  <si>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</si>
  <si>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</si>
  <si>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</si>
  <si>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</si>
  <si>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</si>
  <si>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</si>
  <si>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</si>
  <si>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</si>
  <si>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</si>
  <si>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</si>
  <si>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</si>
  <si>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</si>
  <si>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</si>
  <si>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</si>
  <si>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</si>
  <si>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</si>
  <si>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</si>
  <si>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</si>
  <si>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</si>
  <si>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</si>
  <si>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</si>
  <si>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</si>
  <si>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</si>
  <si>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</si>
  <si>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</si>
  <si>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</si>
  <si>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</si>
  <si>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</si>
  <si>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</si>
  <si>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</si>
  <si>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</si>
  <si>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</si>
  <si>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</si>
  <si>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</si>
  <si>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</si>
  <si>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</si>
  <si>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</si>
  <si>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</si>
  <si>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</si>
  <si>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</si>
  <si>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</si>
  <si>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</si>
  <si>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</si>
  <si>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</si>
  <si>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</si>
  <si>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</si>
  <si>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</si>
  <si>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</si>
  <si>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</si>
  <si>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</si>
  <si>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</si>
  <si>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</si>
  <si>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</si>
  <si>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</si>
  <si>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</si>
  <si>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</si>
  <si>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</si>
  <si>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</si>
  <si>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</si>
  <si>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</si>
  <si>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</si>
  <si>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</si>
  <si>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</si>
  <si>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</si>
  <si>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</si>
  <si>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</si>
  <si>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</si>
  <si>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</si>
  <si>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</si>
  <si>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</si>
  <si>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</si>
  <si>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</si>
  <si>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</si>
  <si>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</si>
  <si>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</si>
  <si>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</si>
  <si>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</si>
  <si>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</si>
  <si>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</si>
  <si>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</si>
  <si>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</si>
  <si>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</si>
  <si>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</si>
  <si>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</si>
  <si>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</si>
  <si>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</si>
  <si>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</si>
  <si>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</si>
  <si>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</si>
  <si>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</si>
  <si>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</si>
  <si>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</si>
  <si>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</si>
  <si>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</si>
  <si>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</si>
  <si>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</si>
  <si>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</si>
  <si>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</si>
  <si>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</si>
  <si>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</si>
  <si>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</si>
  <si>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</si>
  <si>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</si>
  <si>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</si>
  <si>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</si>
  <si>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</si>
  <si>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</si>
  <si>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</si>
  <si>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</si>
  <si>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</si>
  <si>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</si>
  <si>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</si>
  <si>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</si>
  <si>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</si>
  <si>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</si>
  <si>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</si>
  <si>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</si>
  <si>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</si>
  <si>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</si>
  <si>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</si>
  <si>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</si>
  <si>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</si>
  <si>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</si>
  <si>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</si>
  <si>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</si>
  <si>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</si>
  <si>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</si>
  <si>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</si>
  <si>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</si>
  <si>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</si>
  <si>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</si>
  <si>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</si>
  <si>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</si>
  <si>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</si>
  <si>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</si>
  <si>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</si>
  <si>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</si>
  <si>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</si>
  <si>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</si>
  <si>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</si>
  <si>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</si>
  <si>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</si>
  <si>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</si>
  <si>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</si>
  <si>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</si>
  <si>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</si>
  <si>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</si>
  <si>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</si>
  <si>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</si>
  <si>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</si>
  <si>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</si>
  <si>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</si>
  <si>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</si>
  <si>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</si>
  <si>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</si>
  <si>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</si>
  <si>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</si>
  <si>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</si>
  <si>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</si>
  <si>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</si>
  <si>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</si>
  <si>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</si>
  <si>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</si>
  <si>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</si>
  <si>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</si>
  <si>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</si>
  <si>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</si>
  <si>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</si>
  <si>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</si>
  <si>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</si>
  <si>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</si>
  <si>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</si>
  <si>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</si>
  <si>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</si>
  <si>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</si>
  <si>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</si>
  <si>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</si>
  <si>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</si>
  <si>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</si>
  <si>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</si>
  <si>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</si>
  <si>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</si>
  <si>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</si>
  <si>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</si>
  <si>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</si>
  <si>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</si>
  <si>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</si>
  <si>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</si>
  <si>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</si>
  <si>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</si>
  <si>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</si>
  <si>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</si>
  <si>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</si>
  <si>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</si>
  <si>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</si>
  <si>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</si>
  <si>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</si>
  <si>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</si>
  <si>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</si>
  <si>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</si>
  <si>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</si>
  <si>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</si>
  <si>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</si>
  <si>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</si>
  <si>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</si>
  <si>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</si>
  <si>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</si>
  <si>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</si>
  <si>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</si>
  <si>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</si>
  <si>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</si>
  <si>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</si>
  <si>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</si>
  <si>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</si>
  <si>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</si>
  <si>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</si>
  <si>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</si>
  <si>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</si>
  <si>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</si>
  <si>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</si>
  <si>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</si>
  <si>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</si>
  <si>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</si>
  <si>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</si>
  <si>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</si>
  <si>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</si>
  <si>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</si>
  <si>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</si>
  <si>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</si>
  <si>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</si>
  <si>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</si>
  <si>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</si>
  <si>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</si>
  <si>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</si>
  <si>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</si>
  <si>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</si>
  <si>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</si>
  <si>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</si>
  <si>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</si>
  <si>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</si>
  <si>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</si>
  <si>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</si>
  <si>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</si>
  <si>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</si>
  <si>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</si>
  <si>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</si>
  <si>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</si>
  <si>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</si>
  <si>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</si>
  <si>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</si>
  <si>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</si>
  <si>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</si>
  <si>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</si>
  <si>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</si>
  <si>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</si>
  <si>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</si>
  <si>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</si>
  <si>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</si>
  <si>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</si>
  <si>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</si>
  <si>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</si>
  <si>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</si>
  <si>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</si>
  <si>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</si>
  <si>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</si>
  <si>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</si>
  <si>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</si>
  <si>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</si>
  <si>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</si>
  <si>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</si>
  <si>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</si>
  <si>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</si>
  <si>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</si>
  <si>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</si>
  <si>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</si>
  <si>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</si>
  <si>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</si>
  <si>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</si>
  <si>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</si>
  <si>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</si>
  <si>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</si>
  <si>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</si>
  <si>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</si>
  <si>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</si>
  <si>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</si>
  <si>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</si>
  <si>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</si>
  <si>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</si>
  <si>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</si>
  <si>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</si>
  <si>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</si>
  <si>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</si>
  <si>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</si>
  <si>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</si>
  <si>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</si>
  <si>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</si>
  <si>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</si>
  <si>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</si>
  <si>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</si>
  <si>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</si>
  <si>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</si>
  <si>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</si>
  <si>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</si>
  <si>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</si>
  <si>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</si>
  <si>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</si>
  <si>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</si>
  <si>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</si>
  <si>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</si>
  <si>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</si>
  <si>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</si>
  <si>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</si>
  <si>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</si>
  <si>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</si>
  <si>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</si>
  <si>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</si>
  <si>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</si>
  <si>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</si>
  <si>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</si>
  <si>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</si>
  <si>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</si>
  <si>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</si>
  <si>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</si>
  <si>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</si>
  <si>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</si>
  <si>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</si>
  <si>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</si>
  <si>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</si>
  <si>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</si>
  <si>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</si>
  <si>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</si>
  <si>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</si>
  <si>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</si>
  <si>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</si>
  <si>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</si>
  <si>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</si>
  <si>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</si>
  <si>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</si>
  <si>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</si>
  <si>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</si>
  <si>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</si>
  <si>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</si>
  <si>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</si>
  <si>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</si>
  <si>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</si>
  <si>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</si>
  <si>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</si>
  <si>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</si>
  <si>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</si>
  <si>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</si>
  <si>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</si>
  <si>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</si>
  <si>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</si>
  <si>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</si>
  <si>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</si>
  <si>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</si>
  <si>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</si>
  <si>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</si>
  <si>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</si>
  <si>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</si>
  <si>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</si>
  <si>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</si>
  <si>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</si>
  <si>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</si>
  <si>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</si>
  <si>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</si>
  <si>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</si>
  <si>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</si>
  <si>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</si>
  <si>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</si>
  <si>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</si>
  <si>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</si>
  <si>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</si>
  <si>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</si>
  <si>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</si>
  <si>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</si>
  <si>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</si>
  <si>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</si>
  <si>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</si>
  <si>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</si>
  <si>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</si>
  <si>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</si>
  <si>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</si>
  <si>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</si>
  <si>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</si>
  <si>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</si>
  <si>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</si>
  <si>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</si>
  <si>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</si>
  <si>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</si>
  <si>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</si>
  <si>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</si>
  <si>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</si>
  <si>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</si>
  <si>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</si>
  <si>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</si>
  <si>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</si>
  <si>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</si>
  <si>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</si>
  <si>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</si>
  <si>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</si>
  <si>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</si>
  <si>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</si>
  <si>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</si>
  <si>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</si>
  <si>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</si>
  <si>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</si>
  <si>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</si>
  <si>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</si>
  <si>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</si>
  <si>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</si>
  <si>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</si>
  <si>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</si>
  <si>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</si>
  <si>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</si>
  <si>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</si>
  <si>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</si>
  <si>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</si>
  <si>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</si>
  <si>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</si>
  <si>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</si>
  <si>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</si>
  <si>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</si>
  <si>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</si>
  <si>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</si>
  <si>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</si>
  <si>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</si>
  <si>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</si>
  <si>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</si>
  <si>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</si>
  <si>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</si>
  <si>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</si>
  <si>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</si>
  <si>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</si>
  <si>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</si>
  <si>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</si>
  <si>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</si>
  <si>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</si>
  <si>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</si>
  <si>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</si>
  <si>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</si>
  <si>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</si>
  <si>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</si>
  <si>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</si>
  <si>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</si>
  <si>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</si>
  <si>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</si>
  <si>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</si>
  <si>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</si>
  <si>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</si>
  <si>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</si>
  <si>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</si>
  <si>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</si>
  <si>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</si>
  <si>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</si>
  <si>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</si>
  <si>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</si>
  <si>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</si>
  <si>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</si>
  <si>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</si>
  <si>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</si>
  <si>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</si>
  <si>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</si>
  <si>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</si>
  <si>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</si>
  <si>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</si>
  <si>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</si>
  <si>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</si>
  <si>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</si>
  <si>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</si>
  <si>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</si>
  <si>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</si>
  <si>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</si>
  <si>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</si>
  <si>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</si>
  <si>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</si>
  <si>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</si>
  <si>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</si>
  <si>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</si>
  <si>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</si>
  <si>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</si>
  <si>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</si>
  <si>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</si>
  <si>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</si>
  <si>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</si>
  <si>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</si>
  <si>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</si>
  <si>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</si>
  <si>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</si>
  <si>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</si>
  <si>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</si>
  <si>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</si>
  <si>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</si>
  <si>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</si>
  <si>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</si>
  <si>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</si>
  <si>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</si>
  <si>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</si>
  <si>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</si>
  <si>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</si>
  <si>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</si>
  <si>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</si>
  <si>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</si>
  <si>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</si>
  <si>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</si>
  <si>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</si>
  <si>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</si>
  <si>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</si>
  <si>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</si>
  <si>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</si>
  <si>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</si>
  <si>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</si>
  <si>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</si>
  <si>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</si>
  <si>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</si>
  <si>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</si>
  <si>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</si>
  <si>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</si>
  <si>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</si>
  <si>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</si>
  <si>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</si>
  <si>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</si>
  <si>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</si>
  <si>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</si>
  <si>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</si>
  <si>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</si>
  <si>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</si>
  <si>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</si>
  <si>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</si>
  <si>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</si>
  <si>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</si>
  <si>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</si>
  <si>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</si>
  <si>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</si>
  <si>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</si>
  <si>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</si>
  <si>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</si>
  <si>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</si>
  <si>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</si>
  <si>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</si>
  <si>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</si>
  <si>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</si>
  <si>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</si>
  <si>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</si>
  <si>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</si>
  <si>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</si>
  <si>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</si>
  <si>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</si>
  <si>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</si>
  <si>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</si>
  <si>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</si>
  <si>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</si>
  <si>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</si>
  <si>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</si>
  <si>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</si>
  <si>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</si>
  <si>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</si>
  <si>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</si>
  <si>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</si>
  <si>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</si>
  <si>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</si>
  <si>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</si>
  <si>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</si>
  <si>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</si>
  <si>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</si>
  <si>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</si>
  <si>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</si>
  <si>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</si>
  <si>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</si>
  <si>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</si>
  <si>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</si>
  <si>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</si>
  <si>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</si>
  <si>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</si>
  <si>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</si>
  <si>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</si>
  <si>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</si>
  <si>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</si>
  <si>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</si>
  <si>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</si>
  <si>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</si>
  <si>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</si>
  <si>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</si>
  <si>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</si>
  <si>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</si>
  <si>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</si>
  <si>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</si>
  <si>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</si>
  <si>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</si>
  <si>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</si>
  <si>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</si>
  <si>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</si>
  <si>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</si>
  <si>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</si>
  <si>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</si>
  <si>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</si>
  <si>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</si>
  <si>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</si>
  <si>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</si>
  <si>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</si>
  <si>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</si>
  <si>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</si>
  <si>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</si>
  <si>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</si>
  <si>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</si>
  <si>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</si>
  <si>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</si>
  <si>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</si>
  <si>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</si>
  <si>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</si>
  <si>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</si>
  <si>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</si>
  <si>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</si>
  <si>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</si>
  <si>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</si>
  <si>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</si>
  <si>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</si>
  <si>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</si>
  <si>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</si>
  <si>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</si>
  <si>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</si>
  <si>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</si>
  <si>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</si>
  <si>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</si>
  <si>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</si>
  <si>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</si>
  <si>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</si>
  <si>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</si>
  <si>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</si>
  <si>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</si>
  <si>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</si>
  <si>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</si>
  <si>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</si>
  <si>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</si>
  <si>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</si>
  <si>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</si>
  <si>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</si>
  <si>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</si>
  <si>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</si>
  <si>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</si>
  <si>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</si>
  <si>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</si>
  <si>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</si>
  <si>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</si>
  <si>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</si>
  <si>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</si>
  <si>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</si>
  <si>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</si>
  <si>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</si>
  <si>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</si>
  <si>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</si>
  <si>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</si>
  <si>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</si>
  <si>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</si>
  <si>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</si>
  <si>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</si>
  <si>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</si>
  <si>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</si>
  <si>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</si>
  <si>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</si>
  <si>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</si>
  <si>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</si>
  <si>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</si>
  <si>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</si>
  <si>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</si>
  <si>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</si>
  <si>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</si>
  <si>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</si>
  <si>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</si>
  <si>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</si>
  <si>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</si>
  <si>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</si>
  <si>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</si>
  <si>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</si>
  <si>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</si>
  <si>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</si>
  <si>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</si>
  <si>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</si>
  <si>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</si>
  <si>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</si>
  <si>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</si>
  <si>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</si>
  <si>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</si>
  <si>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</si>
  <si>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</si>
  <si>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</si>
  <si>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</si>
  <si>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</si>
  <si>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</si>
  <si>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</si>
  <si>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</si>
  <si>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</si>
  <si>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</si>
  <si>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</si>
  <si>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</si>
  <si>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</si>
  <si>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</si>
  <si>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</si>
  <si>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</si>
  <si>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</si>
  <si>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</si>
  <si>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</si>
  <si>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</si>
  <si>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</si>
  <si>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</si>
  <si>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</si>
  <si>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</si>
  <si>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</si>
  <si>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</si>
  <si>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</si>
  <si>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</si>
  <si>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</si>
  <si>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</si>
  <si>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</si>
  <si>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</si>
  <si>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</si>
  <si>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</si>
  <si>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</si>
  <si>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</si>
  <si>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</si>
  <si>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</si>
  <si>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</si>
  <si>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</si>
  <si>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</si>
  <si>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</si>
  <si>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</si>
  <si>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</si>
  <si>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</si>
  <si>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</si>
  <si>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</si>
  <si>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</si>
  <si>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</si>
  <si>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</si>
  <si>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</si>
  <si>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</si>
  <si>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</si>
  <si>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</si>
  <si>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</si>
  <si>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</si>
  <si>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</si>
  <si>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</si>
  <si>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</si>
  <si>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</si>
  <si>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</si>
  <si>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</si>
  <si>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</si>
  <si>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</si>
  <si>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</si>
  <si>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</si>
  <si>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</si>
  <si>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</si>
  <si>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</si>
  <si>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</si>
  <si>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</si>
  <si>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</si>
  <si>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</si>
  <si>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</si>
  <si>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</si>
  <si>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</si>
  <si>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</si>
  <si>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</si>
  <si>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</si>
  <si>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</si>
  <si>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</si>
  <si>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</si>
  <si>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</si>
  <si>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</si>
  <si>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</si>
  <si>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</si>
  <si>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</si>
  <si>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</si>
  <si>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</si>
  <si>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</si>
  <si>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</si>
  <si>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</si>
  <si>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</si>
  <si>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</si>
  <si>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</si>
  <si>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</si>
  <si>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</si>
  <si>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</si>
  <si>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</si>
  <si>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</si>
  <si>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</si>
  <si>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</si>
  <si>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</si>
  <si>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</si>
  <si>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</si>
  <si>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</si>
  <si>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</si>
  <si>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</si>
  <si>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</si>
  <si>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</si>
  <si>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</si>
  <si>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</si>
  <si>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</si>
  <si>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</si>
  <si>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</si>
  <si>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</si>
  <si>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</si>
  <si>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</si>
  <si>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</si>
  <si>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</si>
  <si>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</si>
  <si>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</si>
  <si>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</si>
  <si>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</si>
  <si>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</si>
  <si>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</si>
  <si>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</si>
  <si>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</si>
  <si>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</si>
  <si>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</si>
  <si>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</si>
  <si>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</si>
  <si>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</si>
  <si>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</si>
  <si>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</si>
  <si>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</si>
  <si>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</si>
  <si>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</si>
  <si>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</si>
  <si>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</si>
  <si>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</si>
  <si>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</si>
  <si>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</si>
  <si>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</si>
  <si>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</si>
  <si>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</si>
  <si>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</si>
  <si>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</si>
  <si>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</si>
  <si>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</si>
  <si>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</si>
  <si>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</si>
  <si>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</si>
  <si>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</si>
  <si>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</si>
  <si>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</si>
  <si>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</si>
  <si>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</si>
  <si>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</si>
  <si>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</si>
  <si>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</si>
  <si>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</si>
  <si>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</si>
  <si>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</si>
  <si>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</si>
  <si>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</si>
  <si>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</si>
  <si>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</si>
  <si>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</si>
  <si>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</si>
  <si>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</si>
  <si>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</si>
  <si>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</si>
  <si>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</si>
  <si>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</si>
  <si>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</si>
  <si>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</si>
  <si>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</si>
  <si>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</si>
  <si>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</si>
  <si>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</si>
  <si>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</si>
  <si>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</si>
  <si>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</si>
  <si>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</si>
  <si>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</si>
  <si>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</si>
  <si>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</si>
  <si>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</si>
  <si>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</si>
  <si>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</si>
  <si>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</si>
  <si>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</si>
  <si>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</si>
  <si>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</si>
  <si>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</si>
  <si>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</si>
  <si>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</si>
  <si>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</si>
  <si>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</si>
  <si>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</si>
  <si>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</si>
  <si>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</si>
  <si>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</si>
  <si>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</si>
  <si>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</si>
  <si>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</si>
  <si>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</si>
  <si>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</si>
  <si>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</si>
  <si>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</si>
  <si>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</si>
  <si>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</si>
  <si>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</si>
  <si>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</si>
  <si>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</si>
  <si>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</si>
  <si>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</si>
  <si>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</si>
  <si>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</si>
  <si>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</si>
  <si>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</si>
  <si>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</si>
  <si>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</si>
  <si>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</si>
  <si>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</si>
  <si>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</si>
  <si>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</si>
  <si>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</si>
  <si>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</si>
  <si>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</si>
  <si>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</si>
  <si>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</si>
  <si>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</si>
  <si>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</si>
  <si>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</si>
  <si>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</si>
  <si>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</si>
  <si>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</si>
  <si>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</si>
  <si>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</si>
  <si>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</si>
  <si>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</si>
  <si>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</si>
  <si>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</si>
  <si>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</si>
  <si>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</si>
  <si>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</si>
  <si>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</si>
  <si>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</si>
  <si>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</si>
  <si>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</si>
  <si>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</si>
  <si>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</si>
  <si>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</si>
  <si>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</si>
  <si>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</si>
  <si>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</si>
  <si>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</si>
  <si>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</si>
  <si>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</si>
  <si>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</si>
  <si>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</si>
  <si>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</si>
  <si>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</si>
  <si>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</si>
  <si>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</si>
  <si>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</si>
  <si>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</si>
  <si>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</si>
  <si>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</si>
  <si>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</si>
  <si>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</si>
  <si>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</si>
  <si>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</si>
  <si>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</si>
  <si>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</si>
  <si>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</si>
  <si>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</si>
  <si>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</si>
  <si>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</si>
  <si>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</si>
  <si>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</si>
  <si>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</si>
  <si>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</si>
  <si>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</si>
  <si>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</si>
  <si>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</si>
  <si>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</si>
  <si>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</si>
  <si>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</si>
  <si>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</si>
  <si>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</si>
  <si>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</si>
  <si>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</si>
  <si>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</si>
  <si>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</si>
  <si>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</si>
  <si>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</si>
  <si>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</si>
  <si>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</si>
  <si>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</si>
  <si>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</si>
  <si>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</si>
  <si>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</si>
  <si>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</si>
  <si>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</si>
  <si>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</si>
  <si>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</si>
  <si>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</si>
  <si>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</si>
  <si>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</si>
  <si>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</si>
  <si>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</si>
  <si>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</si>
  <si>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</si>
  <si>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</si>
  <si>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</si>
  <si>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</si>
  <si>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</si>
  <si>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</si>
  <si>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</si>
  <si>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</si>
  <si>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</si>
  <si>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</si>
  <si>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</si>
  <si>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</si>
  <si>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</si>
  <si>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</si>
  <si>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</si>
  <si>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</si>
  <si>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</si>
  <si>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</si>
  <si>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</si>
  <si>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</si>
  <si>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</si>
  <si>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</si>
  <si>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</si>
  <si>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</si>
  <si>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</si>
  <si>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</si>
  <si>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</si>
  <si>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</si>
  <si>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</si>
  <si>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</si>
  <si>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</si>
  <si>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</si>
  <si>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</si>
  <si>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</si>
  <si>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</si>
  <si>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</si>
  <si>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</si>
  <si>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</si>
  <si>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</si>
  <si>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</si>
  <si>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</si>
  <si>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</si>
  <si>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</si>
  <si>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</si>
  <si>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</si>
  <si>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</si>
  <si>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</si>
  <si>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</si>
  <si>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</si>
  <si>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</si>
  <si>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</si>
  <si>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</si>
  <si>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</si>
  <si>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</si>
  <si>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</si>
  <si>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</si>
  <si>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</si>
  <si>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</si>
  <si>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</si>
  <si>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</si>
  <si>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</si>
  <si>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</si>
  <si>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</si>
  <si>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</si>
  <si>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</si>
  <si>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</si>
  <si>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</si>
  <si>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</si>
  <si>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</si>
  <si>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</si>
  <si>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</si>
  <si>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</si>
  <si>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</si>
  <si>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</si>
  <si>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</si>
  <si>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</si>
  <si>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</si>
  <si>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</si>
  <si>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</si>
  <si>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</si>
  <si>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</si>
  <si>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</si>
  <si>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</si>
  <si>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</si>
  <si>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</si>
  <si>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</si>
  <si>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</si>
  <si>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</si>
  <si>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</si>
  <si>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</si>
  <si>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</si>
  <si>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</si>
  <si>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</si>
  <si>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</si>
  <si>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</si>
  <si>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</si>
  <si>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</si>
  <si>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</si>
  <si>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</si>
  <si>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</si>
  <si>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</si>
  <si>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</si>
  <si>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</si>
  <si>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</si>
  <si>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</si>
  <si>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</si>
  <si>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</si>
  <si>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</si>
  <si>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</si>
  <si>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</si>
  <si>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</si>
  <si>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</si>
  <si>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</si>
  <si>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</si>
  <si>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</si>
  <si>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</si>
  <si>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</si>
  <si>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</si>
  <si>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</si>
  <si>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</si>
  <si>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</si>
  <si>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</si>
  <si>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</si>
  <si>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</si>
  <si>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</si>
  <si>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</si>
  <si>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</si>
  <si>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</si>
  <si>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</si>
  <si>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</si>
  <si>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</si>
  <si>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</si>
  <si>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</si>
  <si>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</si>
  <si>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</si>
  <si>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</si>
  <si>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</si>
  <si>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</si>
  <si>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</si>
  <si>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</si>
  <si>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</si>
  <si>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</si>
  <si>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</si>
  <si>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</si>
  <si>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</si>
  <si>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</si>
  <si>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</si>
  <si>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</si>
  <si>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</si>
  <si>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</si>
  <si>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</si>
  <si>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</si>
  <si>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</si>
  <si>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</si>
  <si>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</si>
  <si>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</si>
  <si>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</si>
  <si>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</si>
  <si>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</si>
  <si>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</si>
  <si>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</si>
  <si>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</si>
  <si>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</si>
  <si>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</si>
  <si>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</si>
  <si>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</si>
  <si>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</si>
  <si>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</si>
  <si>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</si>
  <si>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</si>
  <si>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</si>
  <si>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</si>
  <si>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</si>
  <si>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</si>
  <si>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</si>
  <si>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</si>
  <si>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</si>
  <si>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</si>
  <si>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</si>
  <si>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</si>
  <si>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</si>
  <si>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</si>
  <si>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</si>
  <si>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</si>
  <si>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</si>
  <si>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</si>
  <si>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</si>
  <si>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</si>
  <si>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</si>
  <si>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</si>
  <si>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</si>
  <si>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</si>
  <si>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</si>
  <si>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</si>
  <si>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</si>
  <si>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</si>
  <si>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</si>
  <si>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</si>
  <si>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</si>
  <si>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</si>
  <si>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</si>
  <si>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</si>
  <si>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</si>
  <si>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</si>
  <si>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</si>
  <si>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</si>
  <si>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</si>
  <si>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</si>
  <si>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</si>
  <si>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</si>
  <si>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</si>
  <si>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</si>
  <si>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</si>
  <si>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</si>
  <si>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</si>
  <si>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</si>
  <si>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</si>
  <si>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</si>
  <si>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</si>
  <si>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</si>
  <si>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</si>
  <si>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</si>
  <si>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</si>
  <si>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</si>
  <si>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</si>
  <si>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</si>
  <si>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</si>
  <si>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</si>
  <si>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</si>
  <si>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</si>
  <si>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</si>
  <si>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</si>
  <si>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</si>
  <si>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</si>
  <si>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</si>
  <si>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</si>
  <si>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</si>
  <si>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</si>
  <si>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</si>
  <si>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</si>
  <si>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</si>
  <si>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</si>
  <si>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</si>
  <si>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</si>
  <si>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</si>
  <si>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</si>
  <si>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</si>
  <si>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</si>
  <si>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</si>
  <si>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</si>
  <si>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</si>
  <si>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</si>
  <si>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</si>
  <si>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</si>
  <si>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</si>
  <si>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</si>
  <si>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</si>
  <si>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</si>
  <si>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</si>
  <si>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</si>
  <si>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</si>
  <si>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</si>
  <si>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</si>
  <si>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</si>
  <si>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</si>
  <si>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</si>
  <si>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</si>
  <si>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</si>
  <si>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</si>
  <si>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</si>
  <si>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</si>
  <si>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</si>
  <si>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</si>
  <si>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</si>
  <si>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</si>
  <si>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</si>
  <si>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</si>
  <si>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</si>
  <si>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</si>
  <si>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</si>
  <si>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</si>
  <si>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</si>
  <si>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</si>
  <si>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</si>
  <si>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</si>
  <si>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</si>
  <si>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</si>
  <si>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</si>
  <si>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</si>
  <si>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</si>
  <si>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</si>
  <si>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</si>
  <si>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</si>
  <si>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</si>
  <si>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</si>
  <si>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</si>
  <si>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</si>
  <si>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</si>
  <si>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</si>
  <si>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</si>
  <si>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</si>
  <si>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</si>
  <si>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</si>
  <si>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</si>
  <si>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</si>
  <si>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</si>
  <si>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</si>
  <si>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</si>
  <si>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</si>
  <si>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</si>
  <si>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</si>
  <si>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</si>
  <si>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</si>
  <si>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</si>
  <si>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</si>
  <si>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</si>
  <si>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</si>
  <si>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</si>
  <si>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</si>
  <si>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</si>
  <si>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</si>
  <si>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</si>
  <si>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</si>
  <si>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</si>
  <si>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</si>
  <si>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</si>
  <si>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</si>
  <si>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</si>
  <si>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</si>
  <si>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</si>
  <si>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</si>
  <si>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</si>
  <si>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</si>
  <si>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</si>
  <si>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</si>
  <si>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</si>
  <si>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</si>
  <si>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</si>
  <si>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</si>
  <si>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</si>
  <si>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</si>
  <si>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</si>
  <si>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</si>
  <si>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</si>
  <si>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</si>
  <si>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</si>
  <si>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</si>
  <si>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</si>
  <si>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</si>
  <si>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</si>
  <si>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</si>
  <si>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</si>
  <si>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</si>
  <si>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</si>
  <si>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</si>
  <si>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</si>
  <si>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</si>
  <si>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</si>
  <si>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</si>
  <si>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</si>
  <si>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</si>
  <si>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</si>
  <si>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</si>
  <si>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</si>
  <si>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</si>
  <si>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</si>
  <si>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</si>
  <si>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</si>
  <si>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</si>
  <si>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</si>
  <si>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</si>
  <si>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</si>
  <si>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</si>
  <si>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</si>
  <si>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</si>
  <si>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</si>
  <si>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</si>
  <si>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</si>
  <si>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</si>
  <si>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</si>
  <si>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</si>
  <si>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</si>
  <si>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</si>
  <si>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</si>
  <si>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</si>
  <si>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</si>
  <si>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</si>
  <si>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</si>
  <si>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</si>
  <si>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</si>
  <si>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</si>
  <si>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</si>
  <si>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</si>
  <si>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</si>
  <si>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</si>
  <si>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</si>
  <si>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</si>
  <si>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</si>
  <si>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</si>
  <si>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</si>
  <si>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</si>
  <si>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</si>
  <si>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</si>
  <si>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</si>
  <si>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</si>
  <si>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</si>
  <si>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</si>
  <si>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</si>
  <si>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</si>
  <si>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</si>
  <si>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</si>
  <si>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</si>
  <si>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</si>
  <si>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</si>
  <si>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</si>
  <si>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</si>
  <si>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</si>
  <si>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</si>
  <si>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</si>
  <si>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</si>
  <si>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</si>
  <si>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</si>
  <si>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</si>
  <si>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</si>
  <si>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</si>
  <si>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</si>
  <si>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</si>
  <si>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</si>
  <si>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</si>
  <si>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</si>
  <si>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</si>
  <si>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</si>
  <si>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</si>
  <si>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</si>
  <si>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</si>
  <si>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</si>
  <si>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</si>
  <si>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</si>
  <si>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</si>
  <si>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</si>
  <si>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</si>
  <si>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</si>
  <si>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</si>
  <si>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</si>
  <si>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</si>
  <si>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</si>
  <si>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</si>
  <si>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</si>
  <si>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</si>
  <si>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</si>
  <si>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</si>
  <si>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</si>
  <si>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</si>
  <si>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</si>
  <si>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</si>
  <si>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</si>
  <si>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</si>
  <si>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</si>
  <si>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</si>
  <si>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</si>
  <si>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</si>
  <si>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</si>
  <si>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</si>
  <si>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</si>
  <si>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</si>
  <si>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</si>
  <si>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</si>
  <si>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</si>
  <si>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</si>
  <si>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</si>
  <si>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</si>
  <si>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</si>
  <si>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</si>
  <si>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</si>
  <si>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</si>
  <si>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</si>
  <si>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</si>
  <si>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</si>
  <si>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</si>
  <si>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</si>
  <si>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</si>
  <si>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</si>
  <si>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</si>
  <si>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</si>
  <si>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</si>
  <si>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</si>
  <si>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</si>
  <si>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</si>
  <si>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</si>
  <si>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</si>
  <si>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</si>
  <si>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</si>
  <si>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</si>
  <si>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</si>
  <si>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</si>
  <si>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</si>
  <si>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</si>
  <si>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</si>
  <si>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</si>
  <si>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</si>
  <si>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</si>
  <si>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</si>
  <si>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</si>
  <si>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</si>
  <si>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</si>
  <si>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</si>
  <si>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</si>
  <si>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</si>
  <si>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</si>
  <si>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</si>
  <si>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</si>
  <si>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</si>
  <si>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</si>
  <si>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</si>
  <si>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</si>
  <si>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</si>
  <si>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</si>
  <si>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</si>
  <si>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</si>
  <si>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</si>
  <si>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</si>
  <si>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</si>
  <si>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</si>
  <si>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</si>
  <si>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</si>
  <si>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</si>
  <si>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</si>
  <si>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</si>
  <si>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</si>
  <si>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</si>
  <si>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</si>
  <si>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</si>
  <si>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</si>
  <si>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</si>
  <si>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</si>
  <si>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</si>
  <si>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</si>
  <si>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</si>
  <si>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</si>
  <si>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</si>
  <si>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</si>
  <si>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</si>
  <si>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</si>
  <si>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</si>
  <si>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</si>
  <si>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</si>
  <si>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</si>
  <si>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</si>
  <si>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</si>
  <si>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</si>
  <si>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</si>
  <si>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</si>
  <si>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</si>
  <si>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</si>
  <si>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</si>
  <si>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</si>
  <si>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</si>
  <si>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</si>
  <si>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</si>
  <si>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</si>
  <si>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</si>
  <si>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</si>
  <si>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</si>
  <si>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</si>
  <si>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</si>
  <si>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</si>
  <si>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</si>
  <si>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</si>
  <si>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</si>
  <si>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</si>
  <si>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</si>
  <si>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</si>
  <si>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</si>
  <si>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</si>
  <si>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</si>
  <si>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</si>
  <si>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</si>
  <si>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</si>
  <si>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</si>
  <si>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</si>
  <si>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</si>
  <si>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</si>
  <si>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</si>
  <si>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</si>
  <si>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</si>
  <si>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</si>
  <si>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</si>
  <si>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</si>
  <si>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</si>
  <si>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</si>
  <si>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</si>
  <si>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</si>
  <si>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</si>
  <si>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</si>
  <si>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</si>
  <si>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</si>
  <si>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</si>
  <si>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</si>
  <si>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</si>
  <si>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</si>
  <si>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</si>
  <si>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</si>
  <si>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</si>
  <si>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</si>
  <si>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</si>
  <si>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</si>
  <si>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</si>
  <si>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</si>
  <si>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</si>
  <si>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</si>
  <si>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</si>
  <si>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</si>
  <si>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</si>
  <si>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</si>
  <si>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</si>
  <si>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</si>
  <si>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</si>
  <si>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</si>
  <si>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</si>
  <si>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</si>
  <si>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</si>
  <si>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</si>
  <si>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</si>
  <si>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</si>
  <si>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</si>
  <si>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</si>
  <si>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</si>
  <si>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</si>
  <si>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</si>
  <si>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</si>
  <si>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</si>
  <si>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</si>
  <si>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</si>
  <si>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</si>
  <si>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</si>
  <si>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</si>
  <si>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</si>
  <si>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</si>
  <si>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</si>
  <si>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</si>
  <si>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</si>
  <si>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</si>
  <si>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</si>
  <si>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</si>
  <si>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</si>
  <si>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</si>
  <si>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</si>
  <si>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</si>
  <si>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</si>
  <si>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</si>
  <si>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</si>
  <si>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</si>
  <si>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</si>
  <si>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</si>
  <si>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</si>
  <si>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</si>
  <si>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</si>
  <si>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</si>
  <si>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</si>
  <si>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</si>
  <si>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</si>
  <si>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</si>
  <si>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</si>
  <si>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</si>
  <si>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</si>
  <si>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</si>
  <si>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</si>
  <si>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</si>
  <si>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</si>
  <si>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</si>
  <si>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</si>
  <si>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</si>
  <si>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</si>
  <si>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</si>
  <si>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</si>
  <si>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</si>
  <si>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</si>
  <si>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</si>
  <si>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</si>
  <si>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</si>
  <si>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</si>
  <si>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</si>
  <si>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</si>
  <si>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</si>
  <si>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</si>
  <si>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</si>
  <si>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</si>
  <si>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</si>
  <si>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</si>
  <si>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</si>
  <si>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</si>
  <si>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</si>
  <si>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</si>
  <si>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</si>
  <si>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</si>
  <si>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</si>
  <si>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</si>
  <si>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</si>
  <si>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</si>
  <si>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</si>
  <si>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</si>
  <si>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</si>
  <si>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</si>
  <si>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</si>
  <si>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</si>
  <si>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</si>
  <si>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</si>
  <si>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</si>
  <si>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</si>
  <si>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</si>
  <si>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</si>
  <si>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</si>
  <si>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</si>
  <si>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</si>
  <si>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</si>
  <si>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</si>
  <si>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</si>
  <si>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</si>
  <si>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</si>
  <si>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</si>
  <si>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</si>
  <si>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</si>
  <si>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</si>
  <si>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</si>
  <si>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</si>
  <si>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</si>
  <si>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</si>
  <si>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</si>
  <si>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</si>
  <si>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</si>
  <si>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</si>
  <si>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</si>
  <si>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</si>
  <si>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</si>
  <si>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</si>
  <si>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</si>
  <si>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</si>
  <si>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</si>
  <si>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</si>
  <si>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</si>
  <si>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</si>
  <si>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</si>
  <si>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</si>
  <si>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</si>
  <si>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</si>
  <si>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</si>
  <si>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</si>
  <si>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</si>
  <si>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</si>
  <si>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</si>
  <si>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</si>
  <si>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</si>
  <si>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</si>
  <si>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</si>
  <si>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</si>
  <si>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</si>
  <si>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</si>
  <si>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</si>
  <si>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</si>
  <si>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</si>
  <si>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</si>
  <si>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</si>
  <si>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</si>
  <si>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</si>
  <si>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</si>
  <si>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</si>
  <si>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</si>
  <si>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</si>
  <si>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</si>
  <si>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</si>
  <si>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</si>
  <si>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</si>
  <si>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</si>
  <si>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</si>
  <si>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</si>
  <si>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</si>
  <si>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</si>
  <si>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</si>
  <si>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</si>
  <si>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</si>
  <si>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</si>
  <si>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</si>
  <si>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</si>
  <si>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</si>
  <si>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</si>
  <si>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</si>
  <si>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</si>
  <si>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</si>
  <si>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</si>
  <si>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</si>
  <si>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</si>
  <si>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</si>
  <si>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</si>
  <si>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</si>
  <si>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</si>
  <si>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</si>
  <si>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</si>
  <si>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</si>
  <si>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</si>
  <si>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</si>
  <si>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</si>
  <si>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</si>
  <si>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</si>
  <si>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</si>
  <si>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</si>
  <si>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</si>
  <si>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</si>
  <si>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</si>
  <si>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</si>
  <si>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</si>
  <si>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</si>
  <si>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</si>
  <si>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</si>
  <si>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</si>
  <si>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</si>
  <si>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</si>
  <si>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</si>
  <si>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</si>
  <si>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</si>
  <si>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</si>
  <si>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</si>
  <si>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</si>
  <si>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</si>
  <si>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</si>
  <si>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</si>
  <si>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</si>
  <si>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</si>
  <si>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</si>
  <si>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</si>
  <si>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</si>
  <si>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</si>
  <si>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</si>
  <si>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</si>
  <si>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</si>
  <si>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</si>
  <si>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</si>
  <si>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</si>
  <si>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</si>
  <si>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</si>
  <si>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</si>
  <si>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</si>
  <si>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</si>
  <si>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</si>
  <si>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</si>
  <si>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</si>
  <si>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</si>
  <si>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</si>
  <si>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</si>
  <si>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</si>
  <si>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</si>
  <si>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</si>
  <si>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</si>
  <si>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</si>
  <si>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</si>
  <si>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</si>
  <si>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</si>
  <si>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</si>
  <si>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</si>
  <si>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</si>
  <si>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</si>
  <si>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</si>
  <si>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</si>
  <si>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</si>
  <si>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</si>
  <si>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</si>
  <si>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</si>
  <si>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</si>
  <si>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</si>
  <si>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</si>
  <si>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</si>
  <si>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</si>
  <si>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</si>
  <si>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</si>
  <si>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</si>
  <si>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</si>
  <si>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</si>
  <si>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</si>
  <si>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</si>
  <si>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</si>
  <si>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</si>
  <si>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</si>
  <si>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</si>
  <si>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</si>
  <si>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</si>
  <si>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</si>
  <si>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</si>
  <si>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</si>
  <si>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</si>
  <si>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</si>
  <si>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</si>
  <si>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</si>
  <si>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</si>
  <si>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</si>
  <si>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</si>
  <si>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</si>
  <si>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</si>
  <si>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</si>
  <si>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</si>
  <si>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</si>
  <si>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</si>
  <si>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</si>
  <si>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</si>
  <si>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</si>
  <si>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</si>
  <si>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</si>
  <si>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</si>
  <si>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</si>
  <si>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</si>
  <si>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</si>
  <si>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</si>
  <si>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</si>
  <si>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</si>
  <si>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</si>
  <si>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</si>
  <si>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</si>
  <si>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</si>
  <si>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</si>
  <si>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</si>
  <si>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</si>
  <si>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</si>
  <si>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</si>
  <si>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</si>
  <si>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</si>
  <si>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</si>
  <si>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</si>
  <si>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</si>
  <si>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</si>
  <si>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</si>
  <si>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</si>
  <si>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</si>
  <si>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</si>
  <si>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</si>
  <si>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</si>
  <si>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</si>
  <si>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</si>
  <si>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</si>
  <si>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</si>
  <si>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</si>
  <si>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</si>
  <si>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</si>
  <si>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</si>
  <si>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</si>
  <si>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</si>
  <si>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</si>
  <si>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</si>
  <si>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</si>
  <si>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</si>
  <si>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</si>
  <si>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</si>
  <si>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</si>
  <si>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</si>
  <si>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</si>
  <si>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</si>
  <si>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</si>
  <si>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</si>
  <si>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</si>
  <si>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</si>
  <si>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</si>
  <si>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</si>
  <si>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</si>
  <si>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</si>
  <si>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</si>
  <si>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</si>
  <si>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</si>
  <si>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</si>
  <si>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</si>
  <si>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</si>
  <si>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</si>
  <si>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</si>
  <si>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</si>
  <si>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</si>
  <si>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</si>
  <si>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</si>
  <si>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</si>
  <si>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</si>
  <si>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</si>
  <si>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</si>
  <si>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</si>
  <si>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</si>
  <si>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</si>
  <si>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</si>
  <si>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</si>
  <si>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</si>
  <si>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</si>
  <si>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</si>
  <si>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</si>
  <si>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</si>
  <si>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</si>
  <si>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</si>
  <si>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</si>
  <si>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</si>
  <si>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</si>
  <si>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</si>
  <si>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</si>
  <si>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</si>
  <si>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</si>
  <si>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</si>
  <si>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</si>
  <si>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</si>
  <si>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</si>
  <si>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</si>
  <si>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</si>
  <si>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</si>
  <si>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</si>
  <si>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</si>
  <si>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</si>
  <si>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</si>
  <si>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</si>
  <si>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</si>
  <si>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</si>
  <si>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</si>
  <si>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</si>
  <si>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</si>
  <si>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</si>
  <si>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</si>
  <si>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</si>
  <si>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</si>
  <si>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</si>
  <si>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</si>
  <si>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</si>
  <si>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</si>
  <si>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</si>
  <si>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</si>
  <si>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</si>
  <si>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</si>
  <si>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</si>
  <si>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</si>
  <si>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</si>
  <si>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</si>
  <si>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</si>
  <si>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</si>
  <si>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</si>
  <si>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</si>
  <si>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</si>
  <si>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</si>
  <si>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</si>
  <si>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</si>
  <si>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</si>
  <si>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</si>
  <si>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</si>
  <si>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</si>
  <si>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</si>
  <si>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</si>
  <si>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</si>
  <si>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</si>
  <si>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</si>
  <si>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</si>
  <si>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</si>
  <si>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</si>
  <si>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</si>
  <si>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</si>
  <si>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</si>
  <si>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</si>
  <si>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</si>
  <si>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</si>
  <si>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</si>
  <si>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</si>
  <si>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</si>
  <si>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</si>
  <si>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</si>
  <si>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</si>
  <si>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</si>
  <si>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</si>
  <si>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</si>
  <si>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</si>
  <si>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</si>
  <si>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</si>
  <si>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</si>
  <si>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</si>
  <si>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</si>
  <si>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</si>
  <si>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</si>
  <si>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</si>
  <si>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</si>
  <si>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</si>
  <si>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</si>
  <si>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</si>
  <si>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</si>
  <si>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</si>
  <si>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</si>
  <si>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</si>
  <si>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</si>
  <si>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</si>
  <si>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</si>
  <si>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</si>
  <si>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</si>
  <si>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</si>
  <si>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</si>
  <si>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</si>
  <si>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</si>
  <si>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</si>
  <si>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</si>
  <si>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</si>
  <si>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</si>
  <si>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</si>
  <si>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</si>
  <si>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</si>
  <si>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</si>
  <si>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</si>
  <si>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</si>
  <si>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</si>
  <si>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</si>
  <si>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</si>
  <si>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</si>
  <si>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</si>
  <si>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</si>
  <si>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</si>
  <si>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</si>
  <si>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</si>
  <si>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</si>
  <si>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</si>
  <si>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</si>
  <si>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</si>
  <si>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</si>
  <si>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</si>
  <si>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</si>
  <si>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</si>
  <si>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</si>
  <si>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</si>
  <si>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</si>
  <si>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</si>
  <si>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</si>
  <si>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</si>
  <si>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</si>
  <si>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</si>
  <si>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</si>
  <si>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</si>
  <si>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</si>
  <si>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</si>
  <si>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</si>
  <si>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</si>
  <si>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</si>
  <si>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</si>
  <si>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</si>
  <si>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</si>
  <si>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</si>
  <si>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</si>
  <si>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</si>
  <si>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</si>
  <si>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</si>
  <si>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</si>
  <si>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</si>
  <si>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</si>
  <si>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</si>
  <si>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</si>
  <si>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</si>
  <si>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</si>
  <si>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</si>
  <si>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</si>
  <si>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</si>
  <si>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</si>
  <si>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</si>
  <si>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</si>
  <si>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</si>
  <si>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</si>
  <si>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</si>
  <si>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</si>
  <si>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</si>
  <si>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</si>
  <si>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</si>
  <si>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</si>
  <si>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</si>
  <si>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</si>
  <si>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</si>
  <si>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</si>
  <si>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</si>
  <si>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</si>
  <si>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</si>
  <si>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</si>
  <si>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</si>
  <si>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</si>
  <si>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</si>
  <si>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</si>
  <si>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</si>
  <si>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</si>
  <si>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</si>
  <si>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</si>
  <si>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</si>
  <si>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</si>
  <si>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</si>
  <si>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</si>
  <si>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</si>
  <si>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</si>
  <si>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</si>
  <si>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</si>
  <si>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</si>
  <si>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</si>
  <si>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</si>
  <si>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</si>
  <si>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</si>
  <si>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</si>
  <si>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</si>
  <si>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</si>
  <si>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</si>
  <si>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</si>
  <si>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</si>
  <si>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</si>
  <si>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</si>
  <si>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</si>
  <si>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</si>
  <si>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</si>
  <si>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</si>
  <si>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</si>
  <si>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</si>
  <si>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</si>
  <si>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</si>
  <si>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</si>
  <si>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</si>
  <si>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</si>
  <si>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</si>
  <si>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</si>
  <si>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</si>
  <si>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</si>
  <si>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</si>
  <si>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</si>
  <si>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</si>
  <si>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</si>
  <si>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</si>
  <si>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</si>
  <si>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</si>
  <si>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</si>
  <si>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</si>
  <si>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</si>
  <si>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</si>
  <si>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</si>
  <si>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</si>
  <si>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</si>
  <si>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</si>
  <si>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</si>
  <si>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</si>
  <si>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</si>
  <si>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</si>
  <si>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</si>
  <si>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</si>
  <si>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</si>
  <si>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</si>
  <si>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</si>
  <si>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</si>
  <si>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</si>
  <si>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</si>
  <si>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</si>
  <si>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</si>
  <si>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</si>
  <si>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</si>
  <si>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</si>
  <si>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</si>
  <si>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</si>
  <si>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</si>
  <si>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</si>
  <si>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</si>
  <si>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</si>
  <si>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</si>
  <si>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</si>
  <si>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</si>
  <si>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</si>
  <si>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</si>
  <si>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</si>
  <si>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</si>
  <si>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</si>
  <si>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</si>
  <si>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</si>
  <si>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</si>
  <si>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</si>
  <si>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</si>
  <si>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</si>
  <si>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</si>
  <si>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</si>
  <si>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</si>
  <si>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</si>
  <si>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</si>
  <si>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</si>
  <si>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</si>
  <si>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</si>
  <si>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</si>
  <si>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</si>
  <si>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</si>
  <si>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</si>
  <si>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</si>
  <si>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</si>
  <si>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</si>
  <si>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</si>
  <si>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</si>
  <si>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</si>
  <si>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</si>
  <si>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</si>
  <si>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</si>
  <si>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</si>
  <si>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</si>
  <si>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</si>
  <si>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</si>
  <si>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</si>
  <si>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</si>
  <si>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</si>
  <si>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</si>
  <si>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</si>
  <si>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</si>
  <si>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</si>
  <si>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</si>
  <si>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</si>
  <si>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</si>
  <si>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</si>
  <si>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</si>
  <si>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</si>
  <si>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</si>
  <si>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</si>
  <si>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</si>
  <si>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</si>
  <si>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</si>
  <si>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</si>
  <si>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</si>
  <si>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</si>
  <si>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</si>
  <si>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</si>
  <si>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</si>
  <si>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</si>
  <si>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</si>
  <si>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</si>
  <si>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</si>
  <si>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</si>
  <si>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</si>
  <si>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</si>
  <si>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</si>
  <si>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</si>
  <si>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</si>
  <si>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</si>
  <si>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</si>
  <si>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</si>
  <si>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</si>
  <si>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</si>
  <si>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</si>
  <si>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</si>
  <si>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</si>
  <si>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</si>
  <si>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</si>
  <si>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</si>
  <si>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</si>
  <si>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</si>
  <si>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</si>
  <si>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</si>
  <si>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</si>
  <si>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</si>
  <si>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</si>
  <si>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</si>
  <si>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</si>
  <si>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</si>
  <si>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</si>
  <si>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</si>
  <si>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</si>
  <si>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</si>
  <si>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</si>
  <si>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</si>
  <si>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</si>
  <si>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</si>
  <si>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</si>
  <si>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</si>
  <si>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</si>
  <si>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</si>
  <si>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</si>
  <si>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</si>
  <si>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</si>
  <si>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</si>
  <si>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</si>
  <si>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</si>
  <si>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</si>
  <si>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</si>
  <si>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</si>
  <si>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</si>
  <si>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</si>
  <si>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</si>
  <si>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</si>
  <si>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</si>
  <si>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</si>
  <si>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</si>
  <si>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</si>
  <si>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</si>
  <si>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</si>
  <si>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</si>
  <si>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</si>
  <si>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</si>
  <si>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</si>
  <si>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</si>
  <si>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</si>
  <si>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</si>
  <si>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</si>
  <si>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</si>
  <si>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</si>
  <si>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</si>
  <si>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</si>
  <si>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</si>
  <si>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</si>
  <si>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</si>
  <si>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</si>
  <si>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</si>
  <si>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</si>
  <si>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</si>
  <si>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</si>
  <si>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</si>
  <si>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</si>
  <si>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</si>
  <si>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</si>
  <si>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</si>
  <si>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</si>
  <si>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</si>
  <si>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</si>
  <si>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</si>
  <si>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</si>
  <si>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</si>
  <si>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</si>
  <si>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</si>
  <si>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</si>
  <si>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</si>
  <si>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</si>
  <si>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</si>
  <si>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</si>
  <si>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</si>
  <si>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</si>
  <si>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</si>
  <si>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</si>
  <si>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</si>
  <si>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</si>
  <si>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</si>
  <si>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</si>
  <si>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</si>
  <si>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</si>
  <si>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</si>
  <si>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</si>
  <si>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</si>
  <si>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</si>
  <si>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</si>
  <si>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</si>
  <si>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</si>
  <si>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</si>
  <si>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</si>
  <si>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</si>
  <si>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</si>
  <si>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</si>
  <si>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</si>
  <si>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</si>
  <si>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</si>
  <si>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</si>
  <si>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</si>
  <si>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</si>
  <si>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</si>
  <si>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</si>
  <si>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</si>
  <si>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</si>
  <si>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</si>
  <si>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</si>
  <si>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</si>
  <si>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</si>
  <si>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</si>
  <si>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</si>
  <si>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</si>
  <si>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</si>
  <si>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</si>
  <si>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</si>
  <si>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</si>
  <si>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</si>
  <si>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</si>
  <si>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</si>
  <si>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</si>
  <si>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</si>
  <si>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</si>
  <si>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</si>
  <si>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</si>
  <si>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</si>
  <si>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</si>
  <si>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</si>
  <si>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</si>
  <si>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</si>
  <si>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</si>
  <si>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</si>
  <si>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</si>
  <si>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</si>
  <si>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</si>
  <si>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</si>
  <si>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</si>
  <si>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</si>
  <si>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</si>
  <si>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</si>
  <si>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</si>
  <si>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</si>
  <si>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</si>
  <si>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</si>
  <si>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</si>
  <si>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</si>
  <si>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</si>
  <si>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</si>
  <si>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</si>
  <si>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</si>
  <si>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</si>
  <si>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</si>
  <si>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</si>
  <si>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</si>
  <si>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</si>
  <si>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</si>
  <si>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</si>
  <si>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</si>
  <si>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</si>
  <si>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</si>
  <si>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</si>
  <si>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</si>
  <si>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</si>
  <si>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</si>
  <si>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</si>
  <si>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</si>
  <si>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</si>
  <si>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</si>
  <si>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</si>
  <si>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</si>
  <si>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</si>
  <si>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</si>
  <si>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</si>
  <si>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</si>
  <si>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</si>
  <si>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</si>
  <si>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</si>
  <si>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</si>
  <si>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</si>
  <si>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</si>
  <si>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</si>
  <si>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</si>
  <si>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</si>
  <si>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</si>
  <si>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</si>
  <si>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</si>
  <si>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</si>
  <si>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</si>
  <si>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</si>
  <si>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</si>
  <si>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</si>
  <si>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</si>
  <si>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</si>
  <si>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</si>
  <si>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</si>
  <si>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</si>
  <si>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</si>
  <si>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</si>
  <si>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</si>
  <si>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</si>
  <si>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</si>
  <si>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</si>
  <si>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</si>
  <si>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</si>
  <si>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</si>
  <si>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</si>
  <si>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</si>
  <si>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</si>
  <si>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</si>
  <si>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</si>
  <si>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</si>
  <si>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</si>
  <si>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</si>
  <si>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</si>
  <si>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</si>
  <si>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</si>
  <si>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</si>
  <si>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</si>
  <si>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</si>
  <si>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</si>
  <si>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</si>
  <si>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</si>
  <si>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</si>
  <si>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</si>
  <si>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</si>
  <si>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</si>
  <si>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</si>
  <si>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</si>
  <si>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</si>
  <si>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</si>
  <si>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</si>
  <si>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</si>
  <si>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</si>
  <si>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</si>
  <si>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</si>
  <si>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</si>
  <si>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</si>
  <si>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</si>
  <si>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</si>
  <si>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</si>
  <si>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</si>
  <si>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</si>
  <si>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</si>
  <si>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</si>
  <si>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</si>
  <si>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</si>
  <si>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</si>
  <si>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</si>
  <si>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</si>
  <si>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</si>
  <si>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</si>
  <si>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</si>
  <si>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</si>
  <si>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</si>
  <si>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</si>
  <si>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</si>
  <si>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</si>
  <si>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</si>
  <si>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</si>
  <si>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</si>
  <si>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</si>
  <si>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</si>
  <si>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</si>
  <si>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</si>
  <si>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</si>
  <si>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</si>
  <si>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</si>
  <si>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</si>
  <si>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</si>
  <si>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</si>
  <si>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</si>
  <si>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</si>
  <si>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</si>
  <si>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</si>
  <si>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</si>
  <si>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</si>
  <si>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</si>
  <si>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</si>
  <si>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</si>
  <si>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</si>
  <si>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</si>
  <si>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</si>
  <si>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</si>
  <si>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</si>
  <si>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</si>
  <si>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</si>
  <si>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</si>
  <si>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</si>
  <si>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</si>
  <si>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</si>
  <si>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</si>
  <si>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</si>
  <si>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</si>
  <si>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</si>
  <si>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</si>
  <si>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</si>
  <si>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</si>
  <si>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</si>
  <si>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</si>
  <si>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</si>
  <si>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</si>
  <si>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</si>
  <si>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</si>
  <si>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</si>
  <si>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</si>
  <si>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</si>
  <si>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</si>
  <si>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</si>
  <si>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</si>
  <si>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</si>
  <si>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</si>
  <si>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</si>
  <si>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</si>
  <si>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</si>
  <si>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</si>
  <si>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</si>
  <si>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</si>
  <si>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</si>
  <si>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</si>
  <si>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</si>
  <si>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</si>
  <si>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</si>
  <si>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</si>
  <si>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</si>
  <si>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</si>
  <si>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</si>
  <si>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</si>
  <si>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</si>
  <si>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</si>
  <si>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</si>
  <si>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</si>
  <si>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</si>
  <si>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</si>
  <si>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</si>
  <si>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</si>
  <si>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</si>
  <si>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</si>
  <si>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</si>
  <si>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</si>
  <si>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</si>
  <si>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</si>
  <si>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</si>
  <si>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</si>
  <si>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</si>
  <si>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</si>
  <si>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</si>
  <si>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</si>
  <si>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</si>
  <si>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</si>
  <si>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</si>
  <si>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</si>
  <si>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</si>
  <si>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</si>
  <si>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</si>
  <si>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</si>
  <si>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</si>
  <si>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</si>
  <si>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</si>
  <si>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</si>
  <si>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</si>
  <si>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</si>
  <si>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</si>
  <si>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</si>
  <si>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</si>
  <si>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</si>
  <si>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</si>
  <si>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</si>
  <si>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</si>
  <si>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</si>
  <si>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</si>
  <si>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</si>
  <si>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</si>
  <si>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</si>
  <si>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</si>
  <si>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</si>
  <si>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</si>
  <si>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</si>
  <si>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</si>
  <si>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</si>
  <si>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</si>
  <si>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</si>
  <si>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</si>
  <si>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</si>
  <si>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</si>
  <si>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</si>
  <si>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</si>
  <si>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</si>
  <si>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</si>
  <si>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</si>
  <si>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</si>
  <si>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</si>
  <si>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</si>
  <si>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</si>
  <si>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</si>
  <si>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</si>
  <si>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</si>
  <si>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</si>
  <si>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</si>
  <si>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</si>
  <si>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</si>
  <si>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</si>
  <si>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</si>
  <si>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</si>
  <si>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</si>
  <si>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</si>
  <si>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</si>
  <si>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</si>
  <si>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</si>
  <si>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</si>
  <si>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</si>
  <si>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</si>
  <si>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</si>
  <si>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</si>
  <si>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</si>
  <si>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</si>
  <si>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</si>
  <si>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</si>
  <si>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</si>
  <si>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</si>
  <si>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</si>
  <si>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</si>
  <si>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</si>
  <si>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</si>
  <si>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</si>
  <si>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</si>
  <si>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</si>
  <si>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</si>
  <si>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</si>
  <si>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</si>
  <si>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</si>
  <si>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</si>
  <si>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</si>
  <si>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</si>
  <si>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</si>
  <si>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</si>
  <si>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</si>
  <si>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</si>
  <si>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</si>
  <si>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</si>
  <si>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</si>
  <si>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</si>
  <si>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</si>
  <si>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</si>
  <si>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</si>
  <si>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</si>
  <si>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</si>
  <si>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</si>
  <si>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</si>
  <si>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</si>
  <si>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</si>
  <si>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</si>
  <si>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</si>
  <si>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</si>
  <si>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</si>
  <si>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</si>
  <si>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</si>
  <si>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</si>
  <si>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</si>
  <si>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</si>
  <si>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</si>
  <si>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</si>
  <si>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</si>
  <si>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</si>
  <si>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</si>
  <si>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</si>
  <si>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</si>
  <si>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</si>
  <si>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</si>
  <si>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</si>
  <si>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</si>
  <si>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</si>
  <si>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</si>
  <si>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</si>
  <si>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</si>
  <si>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</si>
  <si>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</si>
  <si>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</si>
  <si>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</si>
  <si>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</si>
  <si>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</si>
  <si>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</si>
  <si>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</si>
  <si>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</si>
  <si>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</si>
  <si>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</si>
  <si>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</si>
  <si>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</si>
  <si>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</si>
  <si>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</si>
  <si>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</si>
  <si>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</si>
  <si>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</si>
  <si>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</si>
  <si>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</si>
  <si>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</si>
  <si>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</si>
  <si>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</si>
  <si>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</si>
  <si>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</si>
  <si>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</si>
  <si>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</si>
  <si>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</si>
  <si>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</si>
  <si>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</si>
  <si>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</si>
  <si>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</si>
  <si>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</si>
  <si>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</si>
  <si>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</si>
  <si>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</si>
  <si>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</si>
  <si>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</si>
  <si>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</si>
  <si>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</si>
  <si>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</si>
  <si>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</si>
  <si>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</si>
  <si>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</si>
  <si>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</si>
  <si>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</si>
  <si>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</si>
  <si>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</si>
  <si>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</si>
  <si>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</si>
  <si>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</si>
  <si>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</si>
  <si>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</si>
  <si>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</si>
  <si>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</si>
  <si>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</si>
  <si>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</si>
  <si>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</si>
  <si>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</si>
  <si>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</si>
  <si>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</si>
  <si>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</si>
  <si>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</si>
  <si>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</si>
  <si>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</si>
  <si>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</si>
  <si>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</si>
  <si>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</si>
  <si>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</si>
  <si>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</si>
  <si>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</si>
  <si>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</si>
  <si>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</si>
  <si>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</si>
  <si>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</si>
  <si>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</si>
  <si>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</si>
  <si>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</si>
  <si>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</si>
  <si>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</si>
  <si>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</si>
  <si>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</si>
  <si>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</si>
  <si>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</si>
  <si>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</si>
  <si>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</si>
  <si>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</si>
  <si>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</si>
  <si>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</si>
  <si>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</si>
  <si>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</si>
  <si>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</si>
  <si>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</si>
  <si>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</si>
  <si>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</si>
  <si>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</si>
  <si>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</si>
  <si>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</si>
  <si>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</si>
  <si>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</si>
  <si>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</si>
  <si>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</si>
  <si>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</si>
  <si>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</si>
  <si>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</si>
  <si>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</si>
  <si>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</si>
  <si>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</si>
  <si>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</si>
  <si>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</si>
  <si>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</si>
  <si>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</si>
  <si>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</si>
  <si>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</si>
  <si>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</si>
  <si>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</si>
  <si>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</si>
  <si>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</si>
  <si>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</si>
  <si>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</si>
  <si>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</si>
  <si>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</si>
  <si>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</si>
  <si>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</si>
  <si>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</si>
  <si>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</si>
  <si>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</si>
  <si>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</si>
  <si>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</si>
  <si>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</si>
  <si>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</si>
  <si>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</si>
  <si>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</si>
  <si>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</si>
  <si>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</si>
  <si>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</si>
  <si>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</si>
  <si>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</si>
  <si>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</si>
  <si>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</si>
  <si>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</si>
  <si>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</si>
  <si>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</si>
  <si>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</si>
  <si>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</si>
  <si>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</si>
  <si>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</si>
  <si>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</si>
  <si>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</si>
  <si>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</si>
  <si>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</si>
  <si>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</si>
  <si>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</si>
  <si>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</si>
  <si>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</si>
  <si>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</si>
  <si>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</si>
  <si>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</si>
  <si>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</si>
  <si>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</si>
  <si>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</si>
  <si>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</si>
  <si>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</si>
  <si>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</si>
  <si>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</si>
  <si>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</si>
  <si>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</si>
  <si>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</si>
  <si>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</si>
  <si>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</si>
  <si>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</si>
  <si>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</si>
  <si>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</si>
  <si>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</si>
  <si>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</si>
  <si>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</si>
  <si>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</si>
  <si>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</si>
  <si>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</si>
  <si>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</si>
  <si>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</si>
  <si>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</si>
  <si>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</si>
  <si>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</si>
  <si>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</si>
  <si>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</si>
  <si>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</si>
  <si>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</si>
  <si>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</si>
  <si>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</si>
  <si>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</si>
  <si>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</si>
  <si>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</si>
  <si>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</si>
  <si>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</si>
  <si>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</si>
  <si>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</si>
  <si>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</si>
  <si>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</si>
  <si>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</si>
  <si>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</si>
  <si>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</si>
  <si>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</si>
  <si>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</si>
  <si>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</si>
  <si>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</si>
  <si>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</si>
  <si>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</si>
  <si>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</si>
  <si>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</si>
  <si>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</si>
  <si>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</si>
  <si>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</si>
  <si>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</si>
  <si>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</si>
  <si>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</si>
  <si>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</si>
  <si>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</si>
  <si>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</si>
  <si>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</si>
  <si>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</si>
  <si>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</si>
  <si>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</si>
  <si>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</si>
  <si>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</si>
  <si>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</si>
  <si>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</si>
  <si>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</si>
  <si>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</si>
  <si>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</si>
  <si>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</si>
  <si>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</si>
  <si>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</si>
  <si>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</si>
  <si>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</si>
  <si>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</si>
  <si>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</si>
  <si>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</si>
  <si>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</si>
  <si>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</si>
  <si>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</si>
  <si>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</si>
  <si>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</si>
  <si>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</si>
  <si>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</si>
  <si>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</si>
  <si>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</si>
  <si>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</si>
  <si>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</si>
  <si>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</si>
  <si>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</si>
  <si>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</si>
  <si>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</si>
  <si>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</si>
  <si>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</si>
  <si>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</si>
  <si>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</si>
  <si>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</si>
  <si>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</si>
  <si>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</si>
  <si>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</si>
  <si>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</si>
  <si>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</si>
  <si>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</si>
  <si>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</si>
  <si>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</si>
  <si>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</si>
  <si>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</si>
  <si>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</si>
  <si>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</si>
  <si>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</si>
  <si>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</si>
  <si>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</si>
  <si>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</si>
  <si>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</si>
  <si>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</si>
  <si>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</si>
  <si>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</si>
  <si>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</si>
  <si>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</si>
  <si>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</si>
  <si>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</si>
  <si>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</si>
  <si>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</si>
  <si>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</si>
  <si>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</si>
  <si>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</si>
  <si>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</si>
  <si>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</si>
  <si>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</si>
  <si>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</si>
  <si>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</si>
  <si>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</si>
  <si>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</si>
  <si>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</si>
  <si>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</si>
  <si>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</si>
  <si>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</si>
  <si>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</si>
  <si>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</si>
  <si>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</si>
  <si>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</si>
  <si>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</si>
  <si>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</si>
  <si>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</si>
  <si>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</si>
  <si>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</si>
  <si>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</si>
  <si>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</si>
  <si>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</si>
  <si>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</si>
  <si>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</si>
  <si>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</si>
  <si>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</si>
  <si>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</si>
  <si>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</si>
  <si>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</si>
  <si>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</si>
  <si>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</si>
  <si>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</si>
  <si>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</si>
  <si>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</si>
  <si>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</si>
  <si>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</si>
  <si>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</si>
  <si>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</si>
  <si>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</si>
  <si>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</si>
  <si>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</si>
  <si>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</si>
  <si>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</si>
  <si>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</si>
  <si>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</si>
  <si>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</si>
  <si>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</si>
  <si>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</si>
  <si>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</si>
  <si>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</si>
  <si>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</si>
  <si>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</si>
  <si>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</si>
  <si>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</si>
  <si>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</si>
  <si>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</si>
  <si>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</si>
  <si>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</si>
  <si>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</si>
  <si>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</si>
  <si>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</si>
  <si>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</si>
  <si>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</si>
  <si>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</si>
  <si>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</si>
  <si>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</si>
  <si>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</si>
  <si>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</si>
  <si>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</si>
  <si>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</si>
  <si>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</si>
  <si>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</si>
  <si>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</si>
  <si>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</si>
  <si>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</si>
  <si>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</si>
  <si>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</si>
  <si>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</si>
  <si>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</si>
  <si>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</si>
  <si>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</si>
  <si>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</si>
  <si>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</si>
  <si>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</si>
  <si>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</si>
  <si>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</si>
  <si>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</si>
  <si>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</si>
  <si>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</si>
  <si>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</si>
  <si>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</si>
  <si>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</si>
  <si>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</si>
  <si>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</si>
  <si>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</si>
  <si>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</si>
  <si>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</si>
  <si>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</si>
  <si>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</si>
  <si>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</si>
  <si>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</si>
  <si>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</si>
  <si>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</si>
  <si>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</si>
  <si>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</si>
  <si>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</si>
  <si>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</si>
  <si>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</si>
  <si>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</si>
  <si>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</si>
  <si>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</si>
  <si>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</si>
  <si>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</si>
  <si>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</si>
  <si>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</si>
  <si>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</si>
  <si>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</si>
  <si>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</si>
  <si>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</si>
  <si>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</si>
  <si>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</si>
  <si>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</si>
  <si>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</si>
  <si>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</si>
  <si>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</si>
  <si>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</si>
  <si>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</si>
  <si>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</si>
  <si>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</si>
  <si>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</si>
  <si>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</si>
  <si>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</si>
  <si>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</si>
  <si>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</si>
  <si>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</si>
  <si>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</si>
  <si>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</si>
  <si>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</si>
  <si>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</si>
  <si>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</si>
  <si>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</si>
  <si>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</si>
  <si>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</si>
  <si>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</si>
  <si>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</si>
  <si>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</si>
  <si>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</si>
  <si>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</si>
  <si>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</si>
  <si>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</si>
  <si>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</si>
  <si>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</si>
  <si>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</si>
  <si>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</si>
  <si>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</si>
  <si>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</si>
  <si>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</si>
  <si>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</si>
  <si>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</si>
  <si>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</si>
  <si>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</si>
  <si>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</si>
  <si>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</si>
  <si>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</si>
  <si>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</si>
  <si>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</si>
  <si>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</si>
  <si>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</si>
  <si>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</si>
  <si>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</si>
  <si>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</si>
  <si>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</si>
  <si>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</si>
  <si>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</si>
  <si>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</si>
  <si>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</si>
  <si>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</si>
  <si>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</si>
  <si>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</si>
  <si>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</si>
  <si>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</si>
  <si>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</si>
  <si>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</si>
  <si>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</si>
  <si>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</si>
  <si>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</si>
  <si>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</si>
  <si>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</si>
  <si>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</si>
  <si>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</si>
  <si>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</si>
  <si>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</si>
  <si>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</si>
  <si>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</si>
  <si>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</si>
  <si>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</si>
  <si>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</si>
  <si>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</si>
  <si>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</si>
  <si>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</si>
  <si>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</si>
  <si>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</si>
  <si>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</si>
  <si>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</si>
  <si>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</si>
  <si>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</si>
  <si>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</si>
  <si>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</si>
  <si>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</si>
  <si>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</si>
  <si>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</si>
  <si>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</si>
  <si>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</si>
  <si>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</si>
  <si>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</si>
  <si>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</si>
  <si>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</si>
  <si>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</si>
  <si>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</si>
  <si>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</si>
  <si>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</si>
  <si>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</si>
  <si>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</si>
  <si>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</si>
  <si>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</si>
  <si>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</si>
  <si>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</si>
  <si>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</si>
  <si>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</si>
  <si>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</si>
  <si>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</si>
  <si>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</si>
  <si>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</si>
  <si>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</si>
  <si>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</si>
  <si>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</si>
  <si>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</si>
  <si>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</si>
  <si>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</si>
  <si>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</si>
  <si>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</si>
  <si>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</si>
  <si>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</si>
  <si>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</si>
  <si>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</si>
  <si>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</si>
  <si>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</si>
  <si>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</si>
  <si>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</si>
  <si>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</si>
  <si>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</si>
  <si>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</si>
  <si>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</si>
  <si>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</si>
  <si>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</si>
  <si>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</si>
  <si>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</si>
  <si>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</si>
  <si>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</si>
  <si>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</si>
  <si>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</si>
  <si>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</si>
  <si>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</si>
  <si>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</si>
  <si>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</si>
  <si>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</si>
  <si>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</si>
  <si>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</si>
  <si>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</si>
  <si>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</si>
  <si>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</si>
  <si>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</si>
  <si>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</si>
  <si>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</si>
  <si>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</si>
  <si>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</si>
  <si>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</si>
  <si>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</si>
  <si>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</si>
  <si>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</si>
  <si>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</si>
  <si>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</si>
  <si>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</si>
  <si>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</si>
  <si>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</si>
  <si>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</si>
  <si>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</si>
  <si>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</si>
  <si>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</si>
  <si>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</si>
  <si>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</si>
  <si>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</si>
  <si>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</si>
  <si>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</si>
  <si>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</si>
  <si>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</si>
  <si>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</si>
  <si>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</si>
  <si>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</si>
  <si>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</si>
  <si>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</si>
  <si>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</si>
  <si>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</si>
  <si>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</si>
  <si>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</si>
  <si>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</si>
  <si>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</si>
  <si>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</si>
  <si>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</si>
  <si>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</si>
  <si>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</si>
  <si>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</si>
  <si>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</si>
  <si>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</si>
  <si>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</si>
  <si>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</si>
  <si>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</si>
  <si>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</si>
  <si>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</si>
  <si>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</si>
  <si>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</si>
  <si>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</si>
  <si>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</si>
  <si>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</si>
  <si>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</si>
  <si>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</si>
  <si>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</si>
  <si>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</si>
  <si>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</si>
  <si>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</si>
  <si>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</si>
  <si>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</si>
  <si>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</si>
  <si>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</si>
  <si>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</si>
  <si>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</si>
  <si>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</si>
  <si>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</si>
  <si>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</si>
  <si>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</si>
  <si>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</si>
  <si>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</si>
  <si>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</si>
  <si>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</si>
  <si>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</si>
  <si>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</si>
  <si>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</si>
  <si>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</si>
  <si>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</si>
  <si>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</si>
  <si>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</si>
  <si>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</si>
  <si>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</si>
  <si>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</si>
  <si>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</si>
  <si>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</si>
  <si>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</si>
  <si>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</si>
  <si>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</si>
  <si>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</si>
  <si>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</si>
  <si>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</si>
  <si>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</si>
  <si>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</si>
  <si>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</si>
  <si>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</si>
  <si>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</si>
  <si>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</si>
  <si>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</si>
  <si>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</si>
  <si>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</si>
  <si>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</si>
  <si>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</si>
  <si>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</si>
  <si>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</si>
  <si>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</si>
  <si>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</si>
  <si>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</si>
  <si>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</si>
  <si>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</si>
  <si>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</si>
  <si>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</si>
  <si>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</si>
  <si>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</si>
  <si>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</si>
  <si>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</si>
  <si>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</si>
  <si>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</si>
  <si>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</si>
  <si>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</si>
  <si>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</si>
  <si>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</si>
  <si>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</si>
  <si>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</si>
  <si>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</si>
  <si>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</si>
  <si>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</si>
  <si>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</si>
  <si>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</si>
  <si>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</si>
  <si>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</si>
  <si>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</si>
  <si>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</si>
  <si>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</si>
  <si>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</si>
  <si>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</si>
  <si>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</si>
  <si>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</si>
  <si>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</si>
  <si>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</si>
  <si>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</si>
  <si>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</si>
  <si>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</si>
  <si>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</si>
  <si>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</si>
  <si>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</si>
  <si>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</si>
  <si>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</si>
  <si>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</si>
  <si>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</si>
  <si>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</si>
  <si>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</si>
  <si>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</si>
  <si>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</si>
  <si>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</si>
  <si>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</si>
  <si>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</si>
  <si>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</si>
  <si>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</si>
  <si>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</si>
  <si>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</si>
  <si>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</si>
  <si>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</si>
  <si>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</si>
  <si>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</si>
  <si>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</si>
  <si>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</si>
  <si>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</si>
  <si>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</si>
  <si>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</si>
  <si>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</si>
  <si>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</si>
  <si>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</si>
  <si>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</si>
  <si>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</si>
  <si>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</si>
  <si>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</si>
  <si>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</si>
  <si>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</si>
  <si>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</si>
  <si>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</si>
  <si>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</si>
  <si>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</si>
  <si>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</si>
  <si>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</si>
  <si>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</si>
  <si>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</si>
  <si>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</si>
  <si>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</si>
  <si>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</si>
  <si>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</si>
  <si>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</si>
  <si>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</si>
  <si>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</si>
  <si>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</si>
  <si>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</si>
  <si>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</si>
  <si>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</si>
  <si>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</si>
  <si>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</si>
  <si>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</si>
  <si>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</si>
  <si>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</si>
  <si>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</si>
  <si>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</si>
  <si>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</si>
  <si>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</si>
  <si>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</si>
  <si>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</si>
  <si>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</si>
  <si>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</si>
  <si>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</si>
  <si>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</si>
  <si>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</si>
  <si>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</si>
  <si>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</si>
  <si>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</si>
  <si>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</si>
  <si>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</si>
  <si>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</si>
  <si>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</si>
  <si>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</si>
  <si>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</si>
  <si>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</si>
  <si>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</si>
  <si>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</si>
  <si>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</si>
  <si>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</si>
  <si>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</si>
  <si>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</si>
  <si>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</si>
  <si>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</si>
  <si>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</si>
  <si>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</si>
  <si>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</si>
  <si>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</si>
  <si>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</si>
  <si>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</si>
  <si>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</si>
  <si>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</si>
  <si>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</si>
  <si>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</si>
  <si>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</si>
  <si>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</si>
  <si>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</si>
  <si>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</si>
  <si>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</si>
  <si>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</si>
  <si>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</si>
  <si>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</si>
  <si>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</si>
  <si>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</si>
  <si>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</si>
  <si>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</si>
  <si>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</si>
  <si>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</si>
  <si>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</si>
  <si>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</si>
  <si>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</si>
  <si>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</si>
  <si>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</si>
  <si>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</si>
  <si>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</si>
  <si>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</si>
  <si>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</si>
  <si>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</si>
  <si>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</si>
  <si>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</si>
  <si>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</si>
  <si>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</si>
  <si>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</si>
  <si>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</si>
  <si>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</si>
  <si>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</si>
  <si>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</si>
  <si>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</si>
  <si>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</si>
  <si>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</si>
  <si>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</si>
  <si>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</si>
  <si>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</si>
  <si>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</si>
  <si>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</si>
  <si>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</si>
  <si>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</si>
  <si>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</si>
  <si>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</si>
  <si>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</si>
  <si>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</si>
  <si>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</si>
  <si>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</si>
  <si>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</si>
  <si>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</si>
  <si>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</si>
  <si>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</si>
  <si>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</si>
  <si>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</si>
  <si>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</si>
  <si>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</si>
  <si>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</si>
  <si>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</si>
  <si>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</si>
  <si>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</si>
  <si>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</si>
  <si>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</si>
  <si>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</si>
  <si>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</si>
  <si>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</si>
  <si>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</si>
  <si>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</si>
  <si>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</si>
  <si>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</si>
  <si>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</si>
  <si>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</si>
  <si>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</si>
  <si>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</si>
  <si>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</si>
  <si>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</si>
  <si>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</si>
  <si>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</si>
  <si>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</si>
  <si>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</si>
  <si>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</si>
  <si>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</si>
  <si>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</si>
  <si>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</si>
  <si>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</si>
  <si>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</si>
  <si>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</si>
  <si>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</si>
  <si>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</si>
  <si>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</si>
  <si>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</si>
  <si>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</si>
  <si>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</si>
  <si>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</si>
  <si>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</si>
  <si>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</si>
  <si>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</si>
  <si>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</si>
  <si>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</si>
  <si>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</si>
  <si>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</si>
  <si>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</si>
  <si>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</si>
  <si>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</si>
  <si>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</si>
  <si>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</si>
  <si>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</si>
  <si>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</si>
  <si>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</si>
  <si>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</si>
  <si>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</si>
  <si>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</si>
  <si>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</si>
  <si>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</si>
  <si>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</si>
  <si>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</si>
  <si>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</si>
  <si>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</si>
  <si>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</si>
  <si>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</si>
  <si>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</si>
  <si>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</si>
  <si>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</si>
  <si>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</si>
  <si>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</si>
  <si>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</si>
  <si>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</si>
  <si>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</si>
  <si>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</si>
  <si>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</si>
  <si>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</si>
  <si>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</si>
  <si>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</si>
  <si>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</si>
  <si>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</si>
  <si>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</si>
  <si>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</si>
  <si>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</si>
  <si>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</si>
  <si>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</si>
  <si>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</si>
  <si>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</si>
  <si>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</si>
  <si>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</si>
  <si>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</si>
  <si>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</si>
  <si>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</si>
  <si>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</si>
  <si>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</si>
  <si>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</si>
  <si>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</si>
  <si>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</si>
  <si>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</si>
  <si>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</si>
  <si>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</si>
  <si>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</si>
  <si>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</si>
  <si>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</si>
  <si>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</si>
  <si>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</si>
  <si>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</si>
  <si>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</si>
  <si>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</si>
  <si>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</si>
  <si>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</si>
  <si>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</si>
  <si>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</si>
  <si>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</si>
  <si>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</si>
  <si>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</si>
  <si>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</si>
  <si>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</si>
  <si>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</si>
  <si>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</si>
  <si>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</si>
  <si>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</si>
  <si>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</si>
  <si>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</si>
  <si>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</si>
  <si>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</si>
  <si>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</si>
  <si>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</si>
  <si>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</si>
  <si>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</si>
  <si>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</si>
  <si>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</si>
  <si>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</si>
  <si>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</si>
  <si>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</si>
  <si>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</si>
  <si>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</si>
  <si>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</si>
  <si>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</si>
  <si>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</si>
  <si>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</si>
  <si>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</si>
  <si>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</si>
  <si>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</si>
  <si>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</si>
  <si>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</si>
  <si>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</si>
  <si>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</si>
  <si>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</si>
  <si>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</si>
  <si>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</si>
  <si>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</si>
  <si>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</si>
  <si>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</si>
  <si>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</si>
  <si>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</si>
  <si>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</si>
  <si>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</si>
  <si>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</si>
  <si>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</si>
  <si>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</si>
  <si>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</si>
  <si>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</si>
  <si>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</si>
  <si>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</si>
  <si>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</si>
  <si>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</si>
  <si>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</si>
  <si>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</si>
  <si>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</si>
  <si>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</si>
  <si>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</si>
  <si>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</si>
  <si>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</si>
  <si>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</si>
  <si>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</si>
  <si>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</si>
  <si>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</si>
  <si>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</si>
  <si>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</si>
  <si>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</si>
  <si>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</si>
  <si>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</si>
  <si>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</si>
  <si>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</si>
  <si>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</si>
  <si>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</si>
  <si>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</si>
  <si>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</si>
  <si>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</si>
  <si>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</si>
  <si>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</si>
  <si>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</si>
  <si>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</si>
  <si>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</si>
  <si>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</si>
  <si>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</si>
  <si>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</si>
  <si>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</si>
  <si>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</si>
  <si>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</si>
  <si>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</si>
  <si>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</si>
  <si>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</si>
  <si>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</si>
  <si>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</si>
  <si>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</si>
  <si>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</si>
  <si>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</si>
  <si>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</si>
  <si>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</si>
  <si>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</si>
  <si>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</si>
  <si>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</si>
  <si>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</si>
  <si>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</si>
  <si>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</si>
  <si>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</si>
  <si>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</si>
  <si>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</si>
  <si>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</si>
  <si>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</si>
  <si>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</si>
  <si>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</si>
  <si>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</si>
  <si>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</si>
  <si>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</si>
  <si>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</si>
  <si>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</si>
  <si>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</si>
  <si>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</si>
  <si>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</si>
  <si>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</si>
  <si>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</si>
  <si>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</si>
  <si>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</si>
  <si>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</si>
  <si>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</si>
  <si>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</si>
  <si>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</si>
  <si>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</si>
  <si>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</si>
  <si>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</si>
  <si>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</si>
  <si>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</si>
  <si>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</si>
  <si>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</si>
  <si>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</si>
  <si>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</si>
  <si>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</si>
  <si>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</si>
  <si>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</si>
  <si>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</si>
  <si>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</si>
  <si>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</si>
  <si>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</si>
  <si>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</si>
  <si>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</si>
  <si>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</si>
  <si>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</si>
  <si>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</si>
  <si>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</si>
  <si>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</si>
  <si>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</si>
  <si>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</si>
  <si>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</si>
  <si>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</si>
  <si>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</si>
  <si>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</si>
  <si>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</si>
  <si>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</si>
  <si>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</si>
  <si>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</si>
  <si>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</si>
  <si>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</si>
  <si>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</si>
  <si>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</si>
  <si>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</si>
  <si>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</si>
  <si>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</si>
  <si>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</si>
  <si>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</si>
  <si>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</si>
  <si>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</si>
  <si>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</si>
  <si>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</si>
  <si>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</si>
  <si>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</si>
  <si>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</si>
  <si>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</si>
  <si>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</si>
  <si>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</si>
  <si>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</si>
  <si>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</si>
  <si>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</si>
  <si>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</si>
  <si>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</si>
  <si>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</si>
  <si>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</si>
  <si>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</si>
  <si>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</si>
  <si>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</si>
  <si>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</si>
  <si>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</si>
  <si>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</si>
  <si>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</si>
  <si>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</si>
  <si>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</si>
  <si>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</si>
  <si>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</si>
  <si>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</si>
  <si>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</si>
  <si>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</si>
  <si>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</si>
  <si>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</si>
  <si>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</si>
  <si>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</si>
  <si>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</si>
  <si>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</si>
  <si>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</si>
  <si>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</si>
  <si>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</si>
  <si>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</si>
  <si>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</si>
  <si>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</si>
  <si>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</si>
  <si>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</si>
  <si>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</si>
  <si>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</si>
  <si>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</si>
  <si>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</si>
  <si>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</si>
  <si>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</si>
  <si>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</si>
  <si>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</si>
  <si>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</si>
  <si>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</si>
  <si>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</si>
  <si>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</si>
  <si>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</si>
  <si>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</si>
  <si>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</si>
  <si>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</si>
  <si>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</si>
  <si>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</si>
  <si>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</si>
  <si>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</si>
  <si>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</si>
  <si>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</si>
  <si>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</si>
  <si>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</si>
  <si>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</si>
  <si>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</si>
  <si>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</si>
  <si>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</si>
  <si>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</si>
  <si>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</si>
  <si>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</si>
  <si>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</si>
  <si>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</si>
  <si>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</si>
  <si>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</si>
  <si>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</si>
  <si>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</si>
  <si>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</si>
  <si>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</si>
  <si>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</si>
  <si>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</si>
  <si>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</si>
  <si>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</si>
  <si>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</si>
  <si>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</si>
  <si>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</si>
  <si>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</si>
  <si>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</si>
  <si>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</si>
  <si>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</si>
  <si>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</si>
  <si>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</si>
  <si>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</si>
  <si>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</si>
  <si>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</si>
  <si>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</si>
  <si>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</si>
  <si>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</si>
  <si>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</si>
  <si>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</si>
  <si>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</si>
  <si>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</si>
  <si>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</si>
  <si>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</si>
  <si>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</si>
  <si>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</si>
  <si>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</si>
  <si>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</si>
  <si>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</si>
  <si>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</si>
  <si>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</si>
  <si>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</si>
  <si>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</si>
  <si>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</si>
  <si>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</si>
  <si>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</si>
  <si>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</si>
  <si>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</si>
  <si>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</si>
  <si>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</si>
  <si>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</si>
  <si>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</si>
  <si>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</si>
  <si>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</si>
  <si>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</si>
  <si>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</si>
  <si>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</si>
  <si>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</si>
  <si>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</si>
  <si>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</si>
  <si>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</si>
  <si>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</si>
  <si>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</si>
  <si>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</si>
  <si>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</si>
  <si>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</si>
  <si>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</si>
  <si>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</si>
  <si>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</si>
  <si>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</si>
  <si>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</si>
  <si>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</si>
  <si>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</si>
  <si>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</si>
  <si>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</si>
  <si>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</si>
  <si>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</si>
  <si>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</si>
  <si>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</si>
  <si>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</si>
  <si>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</si>
  <si>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</si>
  <si>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</si>
  <si>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</si>
  <si>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</si>
  <si>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</si>
  <si>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</si>
  <si>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</si>
  <si>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</si>
  <si>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</si>
  <si>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</si>
  <si>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</si>
  <si>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</si>
  <si>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</si>
  <si>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</si>
  <si>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</si>
  <si>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</si>
  <si>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</si>
  <si>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</si>
  <si>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</si>
  <si>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</si>
  <si>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</si>
  <si>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</si>
  <si>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</si>
  <si>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</si>
  <si>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</si>
  <si>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</si>
  <si>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</si>
  <si>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</si>
  <si>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</si>
  <si>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</si>
  <si>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</si>
  <si>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</si>
  <si>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</si>
  <si>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</si>
  <si>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</si>
  <si>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</si>
  <si>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</si>
  <si>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</si>
  <si>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</si>
  <si>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</si>
  <si>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</si>
  <si>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</si>
  <si>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</si>
  <si>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</si>
  <si>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</si>
  <si>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</si>
  <si>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</si>
  <si>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</si>
  <si>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</si>
  <si>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</si>
  <si>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</si>
  <si>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</si>
  <si>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</si>
  <si>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</si>
  <si>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</si>
  <si>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</si>
  <si>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</si>
  <si>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</si>
  <si>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</si>
  <si>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</si>
  <si>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</si>
  <si>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</si>
  <si>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</si>
  <si>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</si>
  <si>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</si>
  <si>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</si>
  <si>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</si>
  <si>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</si>
  <si>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</si>
  <si>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</si>
  <si>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</si>
  <si>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</si>
  <si>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</si>
  <si>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</si>
  <si>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</si>
  <si>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</si>
  <si>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</si>
  <si>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</si>
  <si>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</si>
  <si>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</si>
  <si>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</si>
  <si>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</si>
  <si>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</si>
  <si>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</si>
  <si>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</si>
  <si>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</si>
  <si>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</si>
  <si>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</si>
  <si>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</si>
  <si>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</si>
  <si>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</si>
  <si>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</si>
  <si>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</si>
  <si>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</si>
  <si>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</si>
  <si>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</si>
  <si>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</si>
  <si>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</si>
  <si>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</si>
  <si>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</si>
  <si>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</si>
  <si>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</si>
  <si>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</si>
  <si>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</si>
  <si>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</si>
  <si>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</si>
  <si>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</si>
  <si>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</si>
  <si>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</si>
  <si>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</si>
  <si>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</si>
  <si>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</si>
  <si>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</si>
  <si>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</si>
  <si>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</si>
  <si>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</si>
  <si>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</si>
  <si>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</si>
  <si>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</si>
  <si>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</si>
  <si>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</si>
  <si>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</si>
  <si>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</si>
  <si>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</si>
  <si>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</si>
  <si>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</si>
  <si>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</si>
  <si>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</si>
  <si>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</si>
  <si>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</si>
  <si>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</si>
  <si>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</si>
  <si>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</si>
  <si>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</si>
  <si>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</si>
  <si>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</si>
  <si>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</si>
  <si>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</si>
  <si>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</si>
  <si>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</si>
  <si>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</si>
  <si>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</si>
  <si>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</si>
  <si>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</si>
  <si>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</si>
  <si>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</si>
  <si>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</si>
  <si>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</si>
  <si>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</si>
  <si>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</si>
  <si>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</si>
  <si>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</si>
  <si>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</si>
  <si>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</si>
  <si>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</si>
  <si>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</si>
  <si>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</si>
  <si>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</si>
  <si>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</si>
  <si>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</si>
  <si>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</si>
  <si>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</si>
  <si>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</si>
  <si>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</si>
  <si>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</si>
  <si>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</si>
  <si>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</si>
  <si>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</si>
  <si>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</si>
  <si>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</si>
  <si>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</si>
  <si>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</si>
  <si>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</si>
  <si>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</si>
  <si>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</si>
  <si>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</si>
  <si>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</si>
  <si>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</si>
  <si>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</si>
  <si>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</si>
  <si>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</si>
  <si>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</si>
  <si>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</si>
  <si>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</si>
  <si>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</si>
  <si>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</si>
  <si>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</si>
  <si>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</si>
  <si>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</si>
  <si>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</si>
  <si>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</si>
  <si>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</si>
  <si>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</si>
  <si>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</si>
  <si>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</si>
  <si>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</si>
  <si>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</si>
  <si>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</si>
  <si>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</si>
  <si>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</si>
  <si>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</si>
  <si>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</si>
  <si>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</si>
  <si>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</si>
  <si>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</si>
  <si>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</si>
  <si>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</si>
  <si>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</si>
  <si>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</si>
  <si>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</si>
  <si>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</si>
  <si>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</si>
  <si>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</si>
  <si>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</si>
  <si>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</si>
  <si>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</si>
  <si>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</si>
  <si>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</si>
  <si>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</si>
  <si>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</si>
  <si>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</si>
  <si>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</si>
  <si>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</si>
  <si>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</si>
  <si>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</si>
  <si>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</si>
  <si>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</si>
  <si>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</si>
  <si>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</si>
  <si>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</si>
  <si>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</si>
  <si>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</si>
  <si>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</si>
  <si>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</si>
  <si>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</si>
  <si>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</si>
  <si>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</si>
  <si>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</si>
  <si>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</si>
  <si>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</si>
  <si>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</si>
  <si>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</si>
  <si>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</si>
  <si>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</si>
  <si>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</si>
  <si>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</si>
  <si>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</si>
  <si>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</si>
  <si>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</si>
  <si>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</si>
  <si>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</si>
  <si>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</si>
  <si>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</si>
  <si>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</si>
  <si>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</si>
  <si>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</si>
  <si>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</si>
  <si>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</si>
  <si>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</si>
  <si>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</si>
  <si>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</si>
  <si>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</si>
  <si>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</si>
  <si>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</si>
  <si>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</si>
  <si>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</si>
  <si>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</si>
  <si>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</si>
  <si>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</si>
  <si>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</si>
  <si>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</si>
  <si>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</si>
  <si>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</si>
  <si>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</si>
  <si>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</si>
  <si>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</si>
  <si>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</si>
  <si>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</si>
  <si>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</si>
  <si>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</si>
  <si>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</si>
  <si>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</si>
  <si>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</si>
  <si>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</si>
  <si>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</si>
  <si>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</si>
  <si>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</si>
  <si>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</si>
  <si>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</si>
  <si>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</si>
  <si>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</si>
  <si>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</si>
  <si>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</si>
  <si>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</si>
  <si>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</si>
  <si>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</si>
  <si>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</si>
  <si>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</si>
  <si>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</si>
  <si>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</si>
  <si>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</si>
  <si>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</si>
  <si>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</si>
  <si>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</si>
  <si>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</si>
  <si>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</si>
  <si>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</si>
  <si>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</si>
  <si>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</si>
  <si>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</si>
  <si>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</si>
  <si>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</si>
  <si>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</si>
  <si>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</si>
  <si>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</si>
  <si>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</si>
  <si>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</si>
  <si>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</si>
  <si>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</si>
  <si>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</si>
  <si>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</si>
  <si>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</si>
  <si>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</si>
  <si>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</si>
  <si>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</si>
  <si>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</si>
  <si>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</si>
  <si>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</si>
  <si>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</si>
  <si>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</si>
  <si>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</si>
  <si>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</si>
  <si>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</si>
  <si>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</si>
  <si>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</si>
  <si>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</si>
  <si>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</si>
  <si>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</si>
  <si>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</si>
  <si>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</si>
  <si>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</si>
  <si>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</si>
  <si>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</si>
  <si>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</si>
  <si>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</si>
  <si>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</si>
  <si>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</si>
  <si>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</si>
  <si>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</si>
  <si>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</si>
  <si>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</si>
  <si>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</si>
  <si>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</si>
  <si>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</si>
  <si>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</si>
  <si>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</si>
  <si>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</si>
  <si>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</si>
  <si>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</si>
  <si>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</si>
  <si>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</si>
  <si>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</si>
  <si>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</si>
  <si>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</si>
  <si>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</si>
  <si>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</si>
  <si>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</si>
  <si>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</si>
  <si>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</si>
  <si>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</si>
  <si>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</si>
  <si>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</si>
  <si>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</si>
  <si>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</si>
  <si>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</si>
  <si>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</si>
  <si>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</si>
  <si>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</si>
  <si>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</si>
  <si>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</si>
  <si>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</si>
  <si>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</si>
  <si>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</si>
  <si>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</si>
  <si>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</si>
  <si>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</si>
  <si>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</si>
  <si>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</si>
  <si>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</si>
  <si>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</si>
  <si>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</si>
  <si>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</si>
  <si>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</si>
  <si>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</si>
  <si>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</si>
  <si>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</si>
  <si>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</si>
  <si>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</si>
  <si>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</si>
  <si>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</si>
  <si>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</si>
  <si>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</si>
  <si>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</si>
  <si>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</si>
  <si>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</si>
  <si>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</si>
  <si>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</si>
  <si>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</si>
  <si>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</si>
  <si>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</si>
  <si>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</si>
  <si>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</si>
  <si>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</si>
  <si>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</si>
  <si>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</si>
  <si>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</si>
  <si>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</si>
  <si>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</si>
  <si>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</si>
  <si>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</si>
  <si>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</si>
  <si>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</si>
  <si>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</si>
  <si>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</si>
  <si>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</si>
  <si>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</si>
  <si>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</si>
  <si>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</si>
  <si>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</si>
  <si>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</si>
  <si>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</si>
  <si>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</si>
  <si>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</si>
  <si>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</si>
  <si>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</si>
  <si>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</si>
  <si>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</si>
  <si>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</si>
  <si>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</si>
  <si>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</si>
  <si>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</si>
  <si>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</si>
  <si>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</si>
  <si>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</si>
  <si>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</si>
  <si>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</si>
  <si>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</si>
  <si>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</si>
  <si>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</si>
  <si>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</si>
  <si>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</si>
  <si>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</si>
  <si>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</si>
  <si>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</si>
  <si>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</si>
  <si>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</si>
  <si>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</si>
  <si>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</si>
  <si>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</si>
  <si>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</si>
  <si>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</si>
  <si>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</si>
  <si>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</si>
  <si>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</si>
  <si>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</si>
  <si>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</si>
  <si>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</si>
  <si>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</si>
  <si>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</si>
  <si>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</si>
  <si>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</si>
  <si>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</si>
  <si>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</si>
  <si>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</si>
  <si>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</si>
  <si>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</si>
  <si>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</si>
  <si>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</si>
  <si>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</si>
  <si>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</si>
  <si>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</si>
  <si>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</si>
  <si>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</si>
  <si>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</si>
  <si>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</si>
  <si>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</si>
  <si>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</si>
  <si>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</si>
  <si>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</si>
  <si>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</si>
  <si>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</si>
  <si>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</si>
  <si>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</si>
  <si>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</si>
  <si>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</si>
  <si>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</si>
  <si>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</si>
  <si>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</si>
  <si>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</si>
  <si>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</si>
  <si>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</si>
  <si>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</si>
  <si>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</si>
  <si>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</si>
  <si>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</si>
  <si>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</si>
  <si>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</si>
  <si>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</si>
  <si>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</si>
  <si>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</si>
  <si>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</si>
  <si>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</si>
  <si>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</si>
  <si>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</si>
  <si>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</si>
  <si>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</si>
  <si>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</si>
  <si>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</si>
  <si>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</si>
  <si>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</si>
  <si>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</si>
  <si>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</si>
  <si>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</si>
  <si>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</si>
  <si>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</si>
  <si>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</si>
  <si>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</si>
  <si>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</si>
  <si>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</si>
  <si>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</si>
  <si>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</si>
  <si>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</si>
  <si>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</si>
  <si>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</si>
  <si>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</si>
  <si>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</si>
  <si>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</si>
  <si>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</si>
  <si>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</si>
  <si>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</si>
  <si>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</si>
  <si>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</si>
  <si>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</si>
  <si>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</si>
  <si>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</si>
  <si>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</si>
  <si>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</si>
  <si>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</si>
  <si>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</si>
  <si>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</si>
  <si>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</si>
  <si>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</si>
  <si>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</si>
  <si>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</si>
  <si>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</si>
  <si>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</si>
  <si>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</si>
  <si>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</si>
  <si>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</si>
  <si>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</si>
  <si>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</si>
  <si>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</si>
  <si>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</si>
  <si>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</si>
  <si>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</si>
  <si>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</si>
  <si>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</si>
  <si>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</si>
  <si>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</si>
  <si>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</si>
  <si>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</si>
  <si>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</si>
  <si>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</si>
  <si>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</si>
  <si>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</si>
  <si>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</si>
  <si>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</si>
  <si>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</si>
  <si>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</si>
  <si>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</si>
  <si>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</si>
  <si>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</si>
  <si>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</si>
  <si>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</si>
  <si>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</si>
  <si>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</si>
  <si>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</si>
  <si>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</si>
  <si>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</si>
  <si>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</si>
  <si>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</si>
  <si>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</si>
  <si>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</si>
  <si>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</si>
  <si>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</si>
  <si>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</si>
  <si>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</si>
  <si>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</si>
  <si>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</si>
  <si>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</si>
  <si>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</si>
  <si>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</si>
  <si>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</si>
  <si>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</si>
  <si>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</si>
  <si>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</si>
  <si>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</si>
  <si>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</si>
  <si>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</si>
  <si>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</si>
  <si>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</si>
  <si>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</si>
  <si>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</si>
  <si>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</si>
  <si>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</si>
  <si>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</si>
  <si>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</si>
  <si>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</si>
  <si>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</si>
  <si>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</si>
  <si>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</si>
  <si>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</si>
  <si>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</si>
  <si>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</si>
  <si>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</si>
  <si>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</si>
  <si>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</si>
  <si>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</si>
  <si>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</si>
  <si>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</si>
  <si>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</si>
  <si>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</si>
  <si>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</si>
  <si>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</si>
  <si>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</si>
  <si>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</si>
  <si>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</si>
  <si>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</si>
  <si>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</si>
  <si>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</si>
  <si>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</si>
  <si>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</si>
  <si>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</si>
  <si>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</si>
  <si>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</si>
  <si>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</si>
  <si>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</si>
  <si>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</si>
  <si>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</si>
  <si>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</si>
  <si>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</si>
  <si>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</si>
  <si>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</si>
  <si>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</si>
  <si>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</si>
  <si>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</si>
  <si>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</si>
  <si>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</si>
  <si>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</si>
  <si>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</si>
  <si>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</si>
  <si>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</si>
  <si>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</si>
  <si>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</si>
  <si>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</si>
  <si>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</si>
  <si>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</si>
  <si>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</si>
  <si>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</si>
  <si>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</si>
  <si>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</si>
  <si>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</si>
  <si>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</si>
  <si>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</si>
  <si>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</si>
  <si>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</si>
  <si>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</si>
  <si>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</si>
  <si>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</si>
  <si>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</si>
  <si>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</si>
  <si>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</si>
  <si>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</si>
  <si>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</si>
  <si>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</si>
  <si>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</si>
  <si>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</si>
  <si>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</si>
  <si>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</si>
  <si>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</si>
  <si>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</si>
  <si>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</si>
  <si>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</si>
  <si>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</si>
  <si>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</si>
  <si>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</si>
  <si>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</si>
  <si>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</si>
  <si>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</si>
  <si>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</si>
  <si>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</si>
  <si>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</si>
  <si>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</si>
  <si>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</si>
  <si>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</si>
  <si>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</si>
  <si>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</si>
  <si>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</si>
  <si>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</si>
  <si>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</si>
  <si>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</si>
  <si>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</si>
  <si>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</si>
  <si>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</si>
  <si>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</si>
  <si>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</si>
  <si>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</si>
  <si>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</si>
  <si>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</si>
  <si>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</si>
  <si>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</si>
  <si>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</si>
  <si>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</si>
  <si>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</si>
  <si>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</si>
  <si>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</si>
  <si>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</si>
  <si>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</si>
  <si>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</si>
  <si>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</si>
  <si>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</si>
  <si>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</si>
  <si>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</si>
  <si>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</si>
  <si>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</si>
  <si>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</si>
  <si>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</si>
  <si>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</si>
  <si>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</si>
  <si>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</si>
  <si>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</si>
  <si>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</si>
  <si>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</si>
  <si>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</si>
  <si>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</si>
  <si>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</si>
  <si>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</si>
  <si>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</si>
  <si>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</si>
  <si>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</si>
  <si>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</si>
  <si>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</si>
  <si>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</si>
  <si>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</si>
  <si>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</si>
  <si>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</si>
  <si>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</si>
  <si>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</si>
  <si>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</si>
  <si>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</si>
  <si>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</si>
  <si>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</si>
  <si>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</si>
  <si>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</si>
  <si>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</si>
  <si>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</si>
  <si>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</si>
  <si>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</si>
  <si>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</si>
  <si>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</si>
  <si>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</si>
  <si>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</si>
  <si>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</si>
  <si>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</si>
  <si>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</si>
  <si>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</si>
  <si>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</si>
  <si>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</si>
  <si>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</si>
  <si>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</si>
  <si>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</si>
  <si>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</si>
  <si>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</si>
  <si>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</si>
  <si>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</si>
  <si>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</si>
  <si>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</si>
  <si>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</si>
  <si>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</si>
  <si>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</si>
  <si>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</si>
  <si>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</si>
  <si>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</si>
  <si>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</si>
  <si>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</si>
  <si>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</si>
  <si>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</si>
  <si>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</si>
  <si>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</si>
  <si>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</si>
  <si>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</si>
  <si>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</si>
  <si>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</si>
  <si>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</si>
  <si>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</si>
  <si>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</si>
  <si>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</si>
  <si>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</si>
  <si>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</si>
  <si>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</si>
  <si>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</si>
  <si>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</si>
  <si>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</si>
  <si>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</si>
  <si>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</si>
  <si>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</si>
  <si>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</si>
  <si>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</si>
  <si>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</si>
  <si>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</si>
  <si>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</si>
  <si>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</si>
  <si>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</si>
  <si>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</si>
  <si>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</si>
  <si>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</si>
  <si>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</si>
  <si>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</si>
  <si>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</si>
  <si>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</si>
  <si>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</si>
  <si>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</si>
  <si>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</si>
  <si>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</si>
  <si>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</si>
  <si>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</si>
  <si>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</si>
  <si>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</si>
  <si>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</si>
  <si>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</si>
  <si>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</si>
  <si>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</si>
  <si>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</si>
  <si>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</si>
  <si>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</si>
  <si>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</si>
  <si>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</si>
  <si>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</si>
  <si>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</si>
  <si>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</si>
  <si>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</si>
  <si>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</si>
  <si>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</si>
  <si>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</si>
  <si>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</si>
  <si>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</si>
  <si>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</si>
  <si>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</si>
  <si>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</si>
  <si>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</si>
  <si>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</si>
  <si>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</si>
  <si>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</si>
  <si>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</si>
  <si>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</si>
  <si>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</si>
  <si>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</si>
  <si>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</si>
  <si>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</si>
  <si>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</si>
  <si>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</si>
  <si>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</si>
  <si>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</si>
  <si>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</si>
  <si>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</si>
  <si>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</si>
  <si>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</si>
  <si>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</si>
  <si>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</si>
  <si>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</si>
  <si>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</si>
  <si>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</si>
  <si>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</si>
  <si>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</si>
  <si>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</si>
  <si>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</si>
  <si>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</si>
  <si>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</si>
  <si>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</si>
  <si>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</si>
  <si>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</si>
  <si>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</si>
  <si>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</si>
  <si>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</si>
  <si>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</si>
  <si>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</si>
  <si>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</si>
  <si>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</si>
  <si>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</si>
  <si>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</si>
  <si>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</si>
  <si>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</si>
  <si>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</si>
  <si>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</si>
  <si>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</si>
  <si>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</si>
  <si>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</si>
  <si>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</si>
  <si>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</si>
  <si>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</si>
  <si>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</si>
  <si>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</si>
  <si>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</si>
  <si>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</si>
  <si>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</si>
  <si>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</si>
  <si>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</si>
  <si>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</si>
  <si>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</si>
  <si>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</si>
  <si>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</si>
  <si>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</si>
  <si>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</si>
  <si>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</si>
  <si>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</si>
  <si>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</si>
  <si>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</si>
  <si>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</si>
  <si>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</si>
  <si>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</si>
  <si>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</si>
  <si>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</si>
  <si>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</si>
  <si>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</si>
  <si>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</si>
  <si>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</si>
  <si>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</si>
  <si>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</si>
  <si>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</si>
  <si>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</si>
  <si>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</si>
  <si>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</si>
  <si>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</si>
  <si>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</si>
  <si>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</si>
  <si>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</si>
  <si>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</si>
  <si>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</si>
  <si>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</si>
  <si>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</si>
  <si>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</si>
  <si>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</si>
  <si>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</si>
  <si>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</si>
  <si>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</si>
  <si>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</si>
  <si>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</si>
  <si>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</si>
  <si>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</si>
  <si>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</si>
  <si>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</si>
  <si>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</si>
  <si>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</si>
  <si>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</si>
  <si>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</si>
  <si>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</si>
  <si>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</si>
  <si>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</si>
  <si>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</si>
  <si>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</si>
  <si>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</si>
  <si>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</si>
  <si>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</si>
  <si>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</si>
  <si>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</si>
  <si>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</si>
  <si>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</si>
  <si>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</si>
  <si>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</si>
  <si>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</si>
  <si>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</si>
  <si>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</si>
  <si>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</si>
  <si>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</si>
  <si>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</si>
  <si>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</si>
  <si>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</si>
  <si>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</si>
  <si>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</si>
  <si>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</si>
  <si>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</si>
  <si>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</si>
  <si>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</si>
  <si>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</si>
  <si>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</si>
  <si>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</si>
  <si>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</si>
  <si>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</si>
  <si>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</si>
  <si>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</si>
  <si>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</si>
  <si>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</si>
  <si>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</si>
  <si>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</si>
  <si>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</si>
  <si>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</si>
  <si>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</si>
  <si>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</si>
  <si>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</si>
  <si>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</si>
  <si>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</si>
  <si>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</si>
  <si>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</si>
  <si>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</si>
  <si>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</si>
  <si>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</si>
  <si>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</si>
  <si>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</si>
  <si>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</si>
  <si>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</si>
  <si>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</si>
  <si>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</si>
  <si>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</si>
  <si>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</si>
  <si>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</si>
  <si>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</si>
  <si>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</si>
  <si>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</si>
  <si>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</si>
  <si>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</si>
  <si>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</si>
  <si>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</si>
  <si>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</si>
  <si>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</si>
  <si>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</si>
  <si>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</si>
  <si>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</si>
  <si>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</si>
  <si>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</si>
  <si>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</si>
  <si>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</si>
  <si>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</si>
  <si>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</si>
  <si>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</si>
  <si>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</si>
  <si>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</si>
  <si>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</si>
  <si>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</si>
  <si>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</si>
  <si>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</si>
  <si>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</si>
  <si>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</si>
  <si>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</si>
  <si>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</si>
  <si>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</si>
  <si>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</si>
  <si>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</si>
  <si>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</si>
  <si>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</si>
  <si>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</si>
  <si>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</si>
  <si>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</si>
  <si>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</si>
  <si>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</si>
  <si>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</si>
  <si>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</si>
  <si>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</si>
  <si>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</si>
  <si>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</si>
  <si>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</si>
  <si>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</si>
  <si>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</si>
  <si>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</si>
  <si>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</si>
  <si>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</si>
  <si>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</si>
  <si>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</si>
  <si>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</si>
  <si>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</si>
  <si>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</si>
  <si>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</si>
  <si>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</si>
  <si>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</si>
  <si>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</si>
  <si>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</si>
  <si>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</si>
  <si>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</si>
  <si>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</si>
  <si>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</si>
  <si>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</si>
  <si>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</si>
  <si>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</si>
  <si>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</si>
  <si>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</si>
  <si>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</si>
  <si>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</si>
  <si>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</si>
  <si>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</si>
  <si>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</si>
  <si>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</si>
  <si>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</si>
  <si>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</si>
  <si>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</si>
  <si>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</si>
  <si>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</si>
  <si>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</si>
  <si>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</si>
  <si>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</si>
  <si>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</si>
  <si>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</si>
  <si>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</si>
  <si>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</si>
  <si>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</si>
  <si>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</si>
  <si>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</si>
  <si>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</si>
  <si>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</si>
  <si>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</si>
  <si>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</si>
  <si>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</si>
  <si>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</si>
  <si>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</si>
  <si>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</si>
  <si>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</si>
  <si>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</si>
  <si>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</si>
  <si>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</si>
  <si>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</si>
  <si>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</si>
  <si>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</si>
  <si>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</si>
  <si>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</si>
  <si>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</si>
  <si>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</si>
  <si>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</si>
  <si>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</si>
  <si>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</si>
  <si>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</si>
  <si>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</si>
  <si>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</si>
  <si>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</si>
  <si>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</si>
  <si>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</si>
  <si>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</si>
  <si>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</si>
  <si>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</si>
  <si>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</si>
  <si>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</si>
  <si>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</si>
  <si>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</si>
  <si>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</si>
  <si>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</si>
  <si>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</si>
  <si>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</si>
  <si>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</si>
  <si>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</si>
  <si>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</si>
  <si>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</si>
  <si>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</si>
  <si>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</si>
  <si>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</si>
  <si>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</si>
  <si>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</si>
  <si>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</si>
  <si>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</si>
  <si>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</si>
  <si>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</si>
  <si>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</si>
  <si>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</si>
  <si>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</si>
  <si>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</si>
  <si>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</si>
  <si>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</si>
  <si>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</si>
  <si>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</si>
  <si>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</si>
  <si>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</si>
  <si>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</si>
  <si>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</si>
  <si>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</si>
  <si>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</si>
  <si>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</si>
  <si>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</si>
  <si>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</si>
  <si>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</si>
  <si>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</si>
  <si>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</si>
  <si>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</si>
  <si>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</si>
  <si>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</si>
  <si>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</si>
  <si>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</si>
  <si>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</si>
  <si>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</si>
  <si>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</si>
  <si>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</si>
  <si>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</si>
  <si>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</si>
  <si>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</si>
  <si>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</si>
  <si>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</si>
  <si>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</si>
  <si>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</si>
  <si>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</si>
  <si>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</si>
  <si>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</si>
  <si>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</si>
  <si>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</si>
  <si>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</si>
  <si>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</si>
  <si>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</si>
  <si>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</si>
  <si>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</si>
  <si>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</si>
  <si>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</si>
  <si>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</si>
  <si>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</si>
  <si>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</si>
  <si>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</si>
  <si>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</si>
  <si>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</si>
  <si>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</si>
  <si>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</si>
  <si>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</si>
  <si>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</si>
  <si>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</si>
  <si>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</si>
  <si>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</si>
  <si>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</si>
  <si>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</si>
  <si>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</si>
  <si>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</si>
  <si>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</si>
  <si>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</si>
  <si>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</si>
  <si>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</si>
  <si>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</si>
  <si>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</si>
  <si>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</si>
  <si>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</si>
  <si>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</si>
  <si>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</si>
  <si>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</si>
  <si>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</si>
  <si>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</si>
  <si>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</si>
  <si>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</si>
  <si>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</si>
  <si>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</si>
  <si>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</si>
  <si>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</si>
  <si>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</si>
  <si>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</si>
  <si>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</si>
  <si>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</si>
  <si>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</si>
  <si>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</si>
  <si>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</si>
  <si>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</si>
  <si>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</si>
  <si>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</si>
  <si>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</si>
  <si>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</si>
  <si>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</si>
  <si>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</si>
  <si>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</si>
  <si>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</si>
  <si>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</si>
  <si>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</si>
  <si>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</si>
  <si>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</si>
  <si>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</si>
  <si>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</si>
  <si>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</si>
  <si>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</si>
  <si>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</si>
  <si>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</si>
  <si>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</si>
  <si>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</si>
  <si>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</si>
  <si>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</si>
  <si>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</si>
  <si>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</si>
  <si>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</si>
  <si>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</si>
  <si>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</si>
  <si>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</si>
  <si>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</si>
  <si>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</si>
  <si>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</si>
  <si>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</si>
  <si>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</si>
  <si>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</si>
  <si>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</si>
  <si>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</si>
  <si>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</si>
  <si>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</si>
  <si>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</si>
  <si>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</si>
  <si>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</si>
  <si>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</si>
  <si>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</si>
  <si>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</si>
  <si>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</si>
  <si>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</si>
  <si>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</si>
  <si>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</si>
  <si>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</si>
  <si>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</si>
  <si>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</si>
  <si>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</si>
  <si>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</si>
  <si>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</si>
  <si>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</si>
  <si>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</si>
  <si>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</si>
  <si>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</si>
  <si>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</si>
  <si>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</si>
  <si>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</si>
  <si>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</si>
  <si>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</si>
  <si>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</si>
  <si>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</si>
  <si>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</si>
  <si>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</si>
  <si>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</si>
  <si>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</si>
  <si>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</si>
  <si>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</si>
  <si>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</si>
  <si>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</si>
  <si>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</si>
  <si>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</si>
  <si>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</si>
  <si>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</si>
  <si>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</si>
  <si>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</si>
  <si>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</si>
  <si>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</si>
  <si>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</si>
  <si>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</si>
  <si>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</si>
  <si>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</si>
  <si>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</si>
  <si>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</si>
  <si>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</si>
  <si>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</si>
  <si>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</si>
  <si>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</si>
  <si>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</si>
  <si>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</si>
  <si>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</si>
  <si>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</si>
  <si>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</si>
  <si>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</si>
  <si>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</si>
  <si>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</si>
  <si>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</si>
  <si>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</si>
  <si>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</si>
  <si>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</si>
  <si>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</si>
  <si>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</si>
  <si>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</si>
  <si>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</si>
  <si>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</si>
  <si>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</si>
  <si>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</si>
  <si>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</si>
  <si>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</si>
  <si>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</si>
  <si>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</si>
  <si>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</si>
  <si>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</si>
  <si>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</si>
  <si>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</si>
  <si>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</si>
  <si>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</si>
  <si>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</si>
  <si>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</si>
  <si>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</si>
  <si>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</si>
  <si>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</si>
  <si>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</si>
  <si>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</si>
  <si>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</si>
  <si>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</si>
  <si>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</si>
  <si>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</si>
  <si>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</si>
  <si>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</si>
  <si>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</si>
  <si>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</si>
  <si>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</si>
  <si>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</si>
  <si>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</si>
  <si>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</si>
  <si>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</si>
  <si>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</si>
  <si>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</si>
  <si>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</si>
  <si>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</si>
  <si>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</si>
  <si>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</si>
  <si>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</si>
  <si>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</si>
  <si>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</si>
  <si>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</si>
  <si>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</si>
  <si>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</si>
  <si>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</si>
  <si>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</si>
  <si>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</si>
  <si>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</si>
  <si>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</si>
  <si>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</si>
  <si>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</si>
  <si>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</si>
  <si>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</si>
  <si>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</si>
  <si>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</si>
  <si>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</si>
  <si>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</si>
  <si>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</si>
  <si>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</si>
  <si>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</si>
  <si>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</si>
  <si>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</si>
  <si>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</si>
  <si>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</si>
  <si>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</si>
  <si>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</si>
  <si>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</si>
  <si>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</si>
  <si>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</si>
  <si>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</si>
  <si>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</si>
  <si>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</si>
  <si>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</si>
  <si>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</si>
  <si>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</si>
  <si>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</si>
  <si>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</si>
  <si>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</si>
  <si>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</si>
  <si>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</si>
  <si>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</si>
  <si>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</si>
  <si>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</si>
  <si>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</si>
  <si>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</si>
  <si>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</si>
  <si>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</si>
  <si>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</si>
  <si>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</si>
  <si>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</si>
  <si>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</si>
  <si>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</si>
  <si>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</si>
  <si>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</si>
  <si>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</si>
  <si>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</si>
  <si>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</si>
  <si>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</si>
  <si>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</si>
  <si>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</si>
  <si>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</si>
  <si>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</si>
  <si>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</si>
  <si>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</si>
  <si>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</si>
  <si>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</si>
  <si>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</si>
  <si>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</si>
  <si>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</si>
  <si>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</si>
  <si>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</si>
  <si>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</si>
  <si>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</si>
  <si>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</si>
  <si>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</si>
  <si>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</si>
  <si>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</si>
  <si>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</si>
  <si>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</si>
  <si>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</si>
  <si>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</si>
  <si>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</si>
  <si>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</si>
  <si>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</si>
  <si>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</si>
  <si>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</si>
  <si>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</si>
  <si>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</si>
  <si>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</si>
  <si>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</si>
  <si>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</si>
  <si>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</si>
  <si>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</si>
  <si>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</si>
  <si>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</si>
  <si>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</si>
  <si>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</si>
  <si>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</si>
  <si>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</si>
  <si>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</si>
  <si>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</si>
  <si>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</si>
  <si>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</si>
  <si>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</si>
  <si>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</si>
  <si>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</si>
  <si>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</si>
  <si>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</si>
  <si>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</si>
  <si>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</si>
  <si>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</si>
  <si>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</si>
  <si>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</si>
  <si>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</si>
  <si>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</si>
  <si>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</si>
  <si>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</si>
  <si>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</si>
  <si>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</si>
  <si>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</si>
  <si>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</si>
  <si>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</si>
  <si>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</si>
  <si>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</si>
  <si>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</si>
  <si>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</si>
  <si>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</si>
  <si>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</si>
  <si>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</si>
  <si>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</si>
  <si>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</si>
  <si>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</si>
  <si>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</si>
  <si>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</si>
  <si>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</si>
  <si>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</si>
  <si>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</si>
  <si>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</si>
  <si>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</si>
  <si>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</si>
  <si>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</si>
  <si>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</si>
  <si>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</si>
  <si>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</si>
  <si>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</si>
  <si>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</si>
  <si>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</si>
  <si>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</si>
  <si>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</si>
  <si>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</si>
  <si>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</si>
  <si>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</si>
  <si>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</si>
  <si>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</si>
  <si>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</si>
  <si>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</si>
  <si>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</si>
  <si>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</si>
  <si>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</si>
  <si>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</si>
  <si>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</si>
  <si>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</si>
  <si>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</si>
  <si>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</si>
  <si>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</si>
  <si>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</si>
  <si>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</si>
  <si>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</si>
  <si>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</si>
  <si>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</si>
  <si>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</si>
  <si>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</si>
  <si>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</si>
  <si>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</si>
  <si>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</si>
  <si>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</si>
  <si>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</si>
  <si>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</si>
  <si>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</si>
  <si>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</si>
  <si>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</si>
  <si>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</si>
  <si>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</si>
  <si>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</si>
  <si>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</si>
  <si>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</si>
  <si>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</si>
  <si>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</si>
  <si>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</si>
  <si>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</si>
  <si>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</si>
  <si>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</si>
  <si>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</si>
  <si>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</si>
  <si>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</si>
  <si>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</si>
  <si>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</si>
  <si>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</si>
  <si>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</si>
  <si>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</si>
  <si>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</si>
  <si>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</si>
  <si>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</si>
  <si>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</si>
  <si>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</si>
  <si>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</si>
  <si>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</si>
  <si>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</si>
  <si>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</si>
  <si>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</si>
  <si>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</si>
  <si>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</si>
  <si>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</si>
  <si>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</si>
  <si>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</si>
  <si>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</si>
  <si>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</si>
  <si>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</si>
  <si>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</si>
  <si>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</si>
  <si>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</si>
  <si>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</si>
  <si>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</si>
  <si>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</si>
  <si>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</si>
  <si>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</si>
  <si>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</si>
  <si>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</si>
  <si>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</si>
  <si>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</si>
  <si>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</si>
  <si>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</si>
  <si>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</si>
  <si>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</si>
  <si>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</si>
  <si>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</si>
  <si>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</si>
  <si>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</si>
  <si>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</si>
  <si>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</si>
  <si>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</si>
  <si>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</si>
  <si>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</si>
  <si>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</si>
  <si>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</si>
  <si>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</si>
  <si>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</si>
  <si>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</si>
  <si>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</si>
  <si>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</si>
  <si>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</si>
  <si>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</si>
  <si>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</si>
  <si>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</si>
  <si>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</si>
  <si>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</si>
  <si>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</si>
  <si>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</si>
  <si>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</si>
  <si>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</si>
  <si>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</si>
  <si>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</si>
  <si>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</si>
  <si>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</si>
  <si>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</si>
  <si>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</si>
  <si>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</si>
  <si>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</si>
  <si>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</si>
  <si>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</si>
  <si>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</si>
  <si>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</si>
  <si>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</si>
  <si>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</si>
  <si>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</si>
  <si>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</si>
  <si>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</si>
  <si>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</si>
  <si>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</si>
  <si>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</si>
  <si>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</si>
  <si>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</si>
  <si>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</si>
  <si>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</si>
  <si>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</si>
  <si>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</si>
  <si>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</si>
  <si>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</si>
  <si>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</si>
  <si>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</si>
  <si>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</si>
  <si>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</si>
  <si>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</si>
  <si>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</si>
  <si>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</si>
  <si>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</si>
  <si>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</si>
  <si>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</si>
  <si>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</si>
  <si>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</si>
  <si>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</si>
  <si>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</si>
  <si>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</si>
  <si>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</si>
  <si>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</si>
  <si>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</si>
  <si>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</si>
  <si>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</si>
  <si>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</si>
  <si>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</si>
  <si>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</si>
  <si>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</si>
  <si>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</si>
  <si>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</si>
  <si>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</si>
  <si>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</si>
  <si>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</si>
  <si>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</si>
  <si>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</si>
  <si>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</si>
  <si>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</si>
  <si>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</si>
  <si>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</si>
  <si>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</si>
  <si>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</si>
  <si>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</si>
  <si>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</si>
  <si>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</si>
  <si>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</si>
  <si>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</si>
  <si>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</si>
  <si>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</si>
  <si>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</si>
  <si>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</si>
  <si>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</si>
  <si>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</si>
  <si>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</si>
  <si>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</si>
  <si>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</si>
  <si>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</si>
  <si>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</si>
  <si>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</si>
  <si>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</si>
  <si>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</si>
  <si>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</si>
  <si>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</si>
  <si>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</si>
  <si>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</si>
  <si>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</si>
  <si>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</si>
  <si>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</si>
  <si>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</si>
  <si>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</si>
  <si>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</si>
  <si>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</si>
  <si>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</si>
  <si>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</si>
  <si>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</si>
  <si>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</si>
  <si>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</si>
  <si>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</si>
  <si>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</si>
  <si>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</si>
  <si>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</si>
  <si>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</si>
  <si>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</si>
  <si>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</si>
  <si>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</si>
  <si>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</si>
  <si>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</si>
  <si>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</si>
  <si>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</si>
  <si>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</si>
  <si>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</si>
  <si>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</si>
  <si>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</si>
  <si>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</si>
  <si>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</si>
  <si>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</si>
  <si>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</si>
  <si>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</si>
  <si>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</si>
  <si>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</si>
  <si>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</si>
  <si>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</si>
  <si>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</si>
  <si>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</si>
  <si>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</si>
  <si>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</si>
  <si>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</si>
  <si>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</si>
  <si>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</si>
  <si>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</si>
  <si>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</si>
  <si>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</si>
  <si>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</si>
  <si>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</si>
  <si>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</si>
  <si>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</si>
  <si>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</si>
  <si>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</si>
  <si>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</si>
  <si>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</si>
  <si>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</si>
  <si>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</si>
  <si>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</si>
  <si>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</si>
  <si>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</si>
  <si>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</si>
  <si>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</si>
  <si>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</si>
  <si>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</si>
  <si>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</si>
  <si>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</si>
  <si>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</si>
  <si>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</si>
  <si>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</si>
  <si>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</si>
  <si>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</si>
  <si>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</si>
  <si>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</si>
  <si>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</si>
  <si>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</si>
  <si>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</si>
  <si>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</si>
  <si>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</si>
  <si>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</si>
  <si>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</si>
  <si>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</si>
  <si>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</si>
  <si>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</si>
  <si>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</si>
  <si>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</si>
  <si>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</si>
  <si>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</si>
  <si>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</si>
  <si>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</si>
  <si>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</si>
  <si>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</si>
  <si>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</si>
  <si>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</si>
  <si>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</si>
  <si>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</si>
  <si>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</si>
  <si>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</si>
  <si>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</si>
  <si>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</si>
  <si>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</si>
  <si>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</si>
  <si>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</si>
  <si>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</si>
  <si>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</si>
  <si>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</si>
  <si>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</si>
  <si>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</si>
  <si>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</si>
  <si>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</si>
  <si>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</si>
  <si>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</si>
  <si>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</si>
  <si>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</si>
  <si>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</si>
  <si>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</si>
  <si>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</si>
  <si>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</si>
  <si>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</si>
  <si>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</si>
  <si>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</si>
  <si>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</si>
  <si>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</si>
  <si>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</si>
  <si>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</si>
  <si>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</si>
  <si>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</si>
  <si>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</si>
  <si>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</si>
  <si>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</si>
  <si>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</si>
  <si>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</si>
  <si>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</si>
  <si>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</si>
  <si>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</si>
  <si>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</si>
  <si>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</si>
  <si>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</si>
  <si>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</si>
  <si>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</si>
  <si>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</si>
  <si>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</si>
  <si>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</si>
  <si>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</si>
  <si>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</si>
  <si>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</si>
  <si>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</si>
  <si>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</si>
  <si>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</si>
  <si>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</si>
  <si>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</si>
  <si>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</si>
  <si>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</si>
  <si>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</si>
  <si>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</si>
  <si>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</si>
  <si>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</si>
  <si>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</si>
  <si>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</si>
  <si>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</si>
  <si>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</si>
  <si>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</si>
  <si>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</si>
  <si>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</si>
  <si>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</si>
  <si>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</si>
  <si>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</si>
  <si>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</si>
  <si>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</si>
  <si>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</si>
  <si>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</si>
  <si>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</si>
  <si>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</si>
  <si>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</si>
  <si>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</si>
  <si>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</si>
  <si>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</si>
  <si>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</si>
  <si>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</si>
  <si>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</si>
  <si>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</si>
  <si>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</si>
  <si>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</si>
  <si>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</si>
  <si>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</si>
  <si>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</si>
  <si>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</si>
  <si>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</si>
  <si>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</si>
  <si>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</si>
  <si>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</si>
  <si>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</si>
  <si>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</si>
  <si>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</si>
  <si>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</si>
  <si>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</si>
  <si>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</si>
  <si>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</si>
  <si>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</si>
  <si>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</si>
  <si>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</si>
  <si>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</si>
  <si>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</si>
  <si>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</si>
  <si>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</si>
  <si>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</si>
  <si>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</si>
  <si>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</si>
  <si>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</si>
  <si>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</si>
  <si>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</si>
  <si>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</si>
  <si>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</si>
  <si>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</si>
  <si>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</si>
  <si>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</si>
  <si>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</si>
  <si>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</si>
  <si>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</si>
  <si>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</si>
  <si>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</si>
  <si>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</si>
  <si>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</si>
  <si>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</si>
  <si>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</si>
  <si>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</si>
  <si>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</si>
  <si>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</si>
  <si>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</si>
  <si>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</si>
  <si>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</si>
  <si>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</si>
  <si>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</si>
  <si>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</si>
  <si>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</si>
  <si>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</si>
  <si>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</si>
  <si>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</si>
  <si>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</si>
  <si>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</si>
  <si>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</si>
  <si>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</si>
  <si>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</si>
  <si>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</si>
  <si>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</si>
  <si>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</si>
  <si>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</si>
  <si>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</si>
  <si>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</si>
  <si>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</si>
  <si>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</si>
  <si>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</si>
  <si>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</si>
  <si>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</si>
  <si>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</si>
  <si>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</si>
  <si>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</si>
  <si>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</si>
  <si>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</si>
  <si>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</si>
  <si>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</si>
  <si>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</si>
  <si>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</si>
  <si>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</si>
  <si>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</si>
  <si>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</si>
  <si>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</si>
  <si>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</si>
  <si>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</si>
  <si>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</si>
  <si>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</si>
  <si>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</si>
  <si>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</si>
  <si>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</si>
  <si>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</si>
  <si>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</si>
  <si>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</si>
  <si>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</si>
  <si>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</si>
  <si>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</si>
  <si>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</si>
  <si>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</si>
  <si>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</si>
  <si>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</si>
  <si>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</si>
  <si>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</si>
  <si>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</si>
  <si>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</si>
  <si>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</si>
  <si>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</si>
  <si>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</si>
  <si>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</si>
  <si>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</si>
  <si>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</si>
  <si>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</si>
  <si>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</si>
  <si>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</si>
  <si>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</si>
  <si>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</si>
  <si>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</si>
  <si>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</si>
  <si>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</si>
  <si>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</si>
  <si>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</si>
  <si>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</si>
  <si>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</si>
  <si>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</si>
  <si>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</si>
  <si>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</si>
  <si>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</si>
  <si>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</si>
  <si>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</si>
  <si>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</si>
  <si>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</si>
  <si>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</si>
  <si>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</si>
  <si>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</si>
  <si>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</si>
  <si>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</si>
  <si>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</si>
  <si>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</si>
  <si>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</si>
  <si>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</si>
  <si>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</si>
  <si>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</si>
  <si>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</si>
  <si>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</si>
  <si>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</si>
  <si>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</si>
  <si>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</si>
  <si>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</si>
  <si>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</si>
  <si>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</si>
  <si>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</si>
  <si>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</si>
  <si>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</si>
  <si>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</si>
  <si>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</si>
  <si>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</si>
  <si>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</si>
  <si>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</si>
  <si>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</si>
  <si>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</si>
  <si>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</si>
  <si>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</si>
  <si>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</si>
  <si>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</si>
  <si>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</si>
  <si>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</si>
  <si>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</si>
  <si>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</si>
  <si>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</si>
  <si>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</si>
  <si>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</si>
  <si>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</si>
  <si>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</si>
  <si>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</si>
  <si>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</si>
  <si>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</si>
  <si>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</si>
  <si>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</si>
  <si>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</si>
  <si>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</si>
  <si>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</si>
  <si>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</si>
  <si>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</si>
  <si>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</si>
  <si>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</si>
  <si>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</si>
  <si>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</si>
  <si>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</si>
  <si>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</si>
  <si>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</si>
  <si>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</si>
  <si>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</si>
  <si>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</si>
  <si>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</si>
  <si>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</si>
  <si>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</si>
  <si>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</si>
  <si>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</si>
  <si>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</si>
  <si>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</si>
  <si>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</si>
  <si>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</si>
  <si>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</si>
  <si>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</si>
  <si>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</si>
  <si>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</si>
  <si>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</si>
  <si>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</si>
  <si>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</si>
  <si>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</si>
  <si>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</si>
  <si>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</si>
  <si>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</si>
  <si>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</si>
  <si>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</si>
  <si>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</si>
  <si>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</si>
  <si>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</si>
  <si>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</si>
  <si>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</si>
  <si>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</si>
  <si>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</si>
  <si>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</si>
  <si>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</si>
  <si>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</si>
  <si>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</si>
  <si>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</si>
  <si>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</si>
  <si>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</si>
  <si>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</si>
  <si>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</si>
  <si>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</si>
  <si>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</si>
  <si>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</si>
  <si>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</si>
  <si>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</si>
  <si>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</si>
  <si>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</si>
  <si>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</si>
  <si>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</si>
  <si>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</si>
  <si>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</si>
  <si>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</si>
  <si>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</si>
  <si>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</si>
  <si>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</si>
  <si>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</si>
  <si>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</si>
  <si>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</si>
  <si>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</si>
  <si>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</si>
  <si>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</si>
  <si>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</si>
  <si>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</si>
  <si>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</si>
  <si>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</si>
  <si>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</si>
  <si>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</si>
  <si>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</si>
  <si>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</si>
  <si>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</si>
  <si>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</si>
  <si>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</si>
  <si>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</si>
  <si>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</si>
  <si>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</si>
  <si>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</si>
  <si>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</si>
  <si>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</si>
  <si>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</si>
  <si>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</si>
  <si>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</si>
  <si>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</si>
  <si>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</si>
  <si>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</si>
  <si>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</si>
  <si>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</si>
  <si>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</si>
  <si>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</si>
  <si>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</si>
  <si>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</si>
  <si>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</si>
  <si>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</si>
  <si>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</si>
  <si>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</si>
  <si>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</si>
  <si>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</si>
  <si>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</si>
  <si>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</si>
  <si>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</si>
  <si>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</si>
  <si>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</si>
  <si>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</si>
  <si>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</si>
  <si>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</si>
  <si>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</si>
  <si>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</si>
  <si>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</si>
  <si>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</si>
  <si>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</si>
  <si>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</si>
  <si>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</si>
  <si>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</si>
  <si>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</si>
  <si>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</si>
  <si>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</si>
  <si>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</si>
  <si>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</si>
  <si>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</si>
  <si>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</si>
  <si>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</si>
  <si>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</si>
  <si>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</si>
  <si>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</si>
  <si>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</si>
  <si>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</si>
  <si>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</si>
  <si>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</si>
  <si>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</si>
  <si>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</si>
  <si>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</si>
  <si>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</si>
  <si>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</si>
  <si>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</si>
  <si>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</si>
  <si>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</si>
  <si>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</si>
  <si>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</si>
  <si>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</si>
  <si>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</si>
  <si>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</si>
  <si>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</si>
  <si>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</si>
  <si>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</si>
  <si>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</si>
  <si>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</si>
  <si>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</si>
  <si>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</si>
  <si>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</si>
  <si>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</si>
  <si>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</si>
  <si>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</si>
  <si>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</si>
  <si>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</si>
  <si>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</si>
  <si>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</si>
  <si>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</si>
  <si>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</si>
  <si>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</si>
  <si>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</si>
  <si>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</si>
  <si>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</si>
  <si>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</si>
  <si>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</si>
  <si>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</si>
  <si>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</si>
  <si>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</si>
  <si>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</si>
  <si>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</si>
  <si>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</si>
  <si>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</si>
  <si>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</si>
  <si>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</si>
  <si>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</si>
  <si>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</si>
  <si>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</si>
  <si>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</si>
  <si>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</si>
  <si>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</si>
  <si>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</si>
  <si>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</si>
  <si>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</si>
  <si>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</si>
  <si>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</si>
  <si>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</si>
  <si>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</si>
  <si>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</si>
  <si>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</si>
  <si>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</si>
  <si>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</si>
  <si>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</si>
  <si>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</si>
  <si>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</si>
  <si>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</si>
  <si>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</si>
  <si>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</si>
  <si>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</si>
  <si>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</si>
  <si>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</si>
  <si>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</si>
  <si>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</si>
  <si>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</si>
  <si>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</si>
  <si>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</si>
  <si>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</si>
  <si>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</si>
  <si>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</si>
  <si>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</si>
  <si>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</si>
  <si>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</si>
  <si>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</si>
  <si>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</si>
  <si>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</si>
  <si>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</si>
  <si>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</si>
  <si>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</si>
  <si>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</si>
  <si>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</si>
  <si>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</si>
  <si>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</si>
  <si>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</si>
  <si>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</si>
  <si>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</si>
  <si>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</si>
  <si>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</si>
  <si>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</si>
  <si>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</si>
  <si>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</si>
  <si>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</si>
  <si>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</si>
  <si>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</si>
  <si>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</si>
  <si>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</si>
  <si>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</si>
  <si>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</si>
  <si>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</si>
  <si>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</si>
  <si>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</si>
  <si>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</si>
  <si>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</si>
  <si>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</si>
  <si>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</si>
  <si>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</si>
  <si>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</si>
  <si>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</si>
  <si>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</si>
  <si>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</si>
  <si>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</si>
  <si>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</si>
  <si>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</si>
  <si>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</si>
  <si>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</si>
  <si>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</si>
  <si>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</si>
  <si>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</si>
  <si>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</si>
  <si>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</si>
  <si>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</si>
  <si>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</si>
  <si>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</si>
  <si>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</si>
  <si>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</si>
  <si>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</si>
  <si>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</si>
  <si>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</si>
  <si>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</si>
  <si>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</si>
  <si>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</si>
  <si>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</si>
  <si>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</si>
  <si>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</si>
  <si>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</si>
  <si>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</si>
  <si>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</si>
  <si>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</si>
  <si>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</si>
  <si>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</si>
  <si>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</si>
  <si>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</si>
  <si>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</si>
  <si>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</si>
  <si>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</si>
  <si>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</si>
  <si>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</si>
  <si>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</si>
  <si>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</si>
  <si>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</si>
  <si>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</si>
  <si>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</si>
  <si>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</si>
  <si>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</si>
  <si>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</si>
  <si>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</si>
  <si>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</si>
  <si>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</si>
  <si>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</si>
  <si>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</si>
  <si>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</si>
  <si>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</si>
  <si>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</si>
  <si>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</si>
  <si>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</si>
  <si>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</si>
  <si>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</si>
  <si>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</si>
  <si>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</si>
  <si>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</si>
  <si>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</si>
  <si>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</si>
  <si>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</si>
  <si>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</si>
  <si>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</si>
  <si>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</si>
  <si>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</si>
  <si>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</si>
  <si>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</si>
  <si>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</si>
  <si>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</si>
  <si>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</si>
  <si>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</si>
  <si>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</si>
  <si>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</si>
  <si>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</si>
  <si>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</si>
  <si>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</si>
  <si>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</si>
  <si>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</si>
  <si>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</si>
  <si>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</si>
  <si>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</si>
  <si>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</si>
  <si>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</si>
  <si>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</si>
  <si>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</si>
  <si>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</si>
  <si>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</si>
  <si>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</si>
  <si>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</si>
  <si>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</si>
  <si>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</si>
  <si>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</si>
  <si>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</si>
  <si>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</si>
  <si>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</si>
  <si>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</si>
  <si>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</si>
  <si>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</si>
  <si>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</si>
  <si>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</si>
  <si>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</si>
  <si>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</si>
  <si>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</si>
  <si>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</si>
  <si>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</si>
  <si>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</si>
  <si>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</si>
  <si>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</si>
  <si>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</si>
  <si>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</si>
  <si>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</si>
  <si>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</si>
  <si>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</si>
  <si>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</si>
  <si>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</si>
  <si>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</si>
  <si>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</si>
  <si>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</si>
  <si>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</si>
  <si>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</si>
  <si>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</si>
  <si>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</si>
  <si>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</si>
  <si>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</si>
  <si>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</si>
  <si>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</si>
  <si>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</si>
  <si>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</si>
  <si>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</si>
  <si>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</si>
  <si>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</si>
  <si>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</si>
  <si>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</si>
  <si>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</si>
  <si>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</si>
  <si>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</si>
  <si>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</si>
  <si>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</si>
  <si>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</si>
  <si>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</si>
  <si>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</si>
  <si>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</si>
  <si>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</si>
  <si>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</si>
  <si>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</si>
  <si>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</si>
  <si>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</si>
  <si>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</si>
  <si>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</si>
  <si>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</si>
  <si>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</si>
  <si>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</si>
  <si>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</si>
  <si>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</si>
  <si>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</si>
  <si>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</si>
  <si>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</si>
  <si>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</si>
  <si>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</si>
  <si>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</si>
  <si>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</si>
  <si>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</si>
  <si>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</si>
  <si>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</si>
  <si>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</si>
  <si>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</si>
  <si>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</si>
  <si>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</si>
  <si>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</si>
  <si>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</si>
  <si>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</si>
  <si>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</si>
  <si>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</si>
  <si>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</si>
  <si>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</si>
  <si>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</si>
  <si>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</si>
  <si>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</si>
  <si>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</si>
  <si>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</si>
  <si>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</si>
  <si>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</si>
  <si>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</si>
  <si>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</si>
  <si>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</si>
  <si>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</si>
  <si>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</si>
  <si>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</si>
  <si>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</si>
  <si>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</si>
  <si>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</si>
  <si>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</si>
  <si>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</si>
  <si>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</si>
  <si>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</si>
  <si>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</si>
  <si>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</si>
  <si>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</si>
  <si>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</si>
  <si>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</si>
  <si>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</si>
  <si>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</si>
  <si>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</si>
  <si>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</si>
  <si>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</si>
  <si>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</si>
  <si>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</si>
  <si>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</si>
  <si>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</si>
  <si>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</si>
  <si>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</si>
  <si>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</si>
  <si>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</si>
  <si>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</si>
  <si>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</si>
  <si>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</si>
  <si>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</si>
  <si>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</si>
  <si>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</si>
  <si>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</si>
  <si>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</si>
  <si>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</si>
  <si>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</si>
  <si>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</si>
  <si>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</si>
  <si>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</si>
  <si>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</si>
  <si>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</si>
  <si>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</si>
  <si>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</si>
  <si>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</si>
  <si>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</si>
  <si>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</si>
  <si>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</si>
  <si>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</si>
  <si>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</si>
  <si>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</si>
  <si>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</si>
  <si>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</si>
  <si>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</si>
  <si>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</si>
  <si>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</si>
  <si>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</si>
  <si>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</si>
  <si>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</si>
  <si>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</si>
  <si>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</si>
  <si>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</si>
  <si>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</si>
  <si>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</si>
  <si>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</si>
  <si>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</si>
  <si>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</si>
  <si>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</si>
  <si>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</si>
  <si>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</si>
  <si>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</si>
  <si>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</si>
  <si>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</si>
  <si>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</si>
  <si>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</si>
  <si>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</si>
  <si>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</si>
  <si>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</si>
  <si>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</si>
  <si>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</si>
  <si>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</si>
  <si>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</si>
  <si>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</si>
  <si>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</si>
  <si>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</si>
  <si>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</si>
  <si>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</si>
  <si>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</si>
  <si>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</si>
  <si>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</si>
  <si>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</si>
  <si>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</si>
  <si>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</si>
  <si>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</si>
  <si>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</si>
  <si>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</si>
  <si>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</si>
  <si>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</si>
  <si>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</si>
  <si>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</si>
  <si>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</si>
  <si>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</si>
  <si>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</si>
  <si>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</si>
  <si>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</si>
  <si>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</si>
  <si>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</si>
  <si>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</si>
  <si>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</si>
  <si>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</si>
  <si>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</si>
  <si>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</si>
  <si>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</si>
  <si>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</si>
  <si>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</si>
  <si>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</si>
  <si>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</si>
  <si>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</si>
  <si>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</si>
  <si>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</si>
  <si>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</si>
  <si>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</si>
  <si>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</si>
  <si>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</si>
  <si>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</si>
  <si>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</si>
  <si>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</si>
  <si>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</si>
  <si>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</si>
  <si>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</si>
  <si>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</si>
  <si>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</si>
  <si>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</si>
  <si>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</si>
  <si>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</si>
  <si>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</si>
  <si>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</si>
  <si>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</si>
  <si>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</si>
  <si>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</si>
  <si>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</si>
  <si>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</si>
  <si>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</si>
  <si>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</si>
  <si>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</si>
  <si>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</si>
  <si>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</si>
  <si>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</si>
  <si>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</si>
  <si>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</si>
  <si>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</si>
  <si>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</si>
  <si>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</si>
  <si>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</si>
  <si>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</si>
  <si>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</si>
  <si>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</si>
  <si>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</si>
  <si>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</si>
  <si>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</si>
  <si>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</si>
  <si>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</si>
  <si>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</si>
  <si>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</si>
  <si>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</si>
  <si>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</si>
  <si>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</si>
  <si>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</si>
  <si>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</si>
  <si>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</si>
  <si>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</si>
  <si>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</si>
  <si>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</si>
  <si>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</si>
  <si>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</si>
  <si>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</si>
  <si>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</si>
  <si>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</si>
  <si>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</si>
  <si>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</si>
  <si>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</si>
  <si>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</si>
  <si>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</si>
  <si>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</si>
  <si>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</si>
  <si>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</si>
  <si>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</si>
  <si>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</si>
  <si>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</si>
  <si>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</si>
  <si>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</si>
  <si>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</si>
  <si>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</si>
  <si>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</si>
  <si>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</si>
  <si>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</si>
  <si>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</si>
  <si>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</si>
  <si>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</si>
  <si>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</si>
  <si>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</si>
  <si>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</si>
  <si>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</si>
  <si>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</si>
  <si>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</si>
  <si>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</si>
  <si>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</si>
  <si>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</si>
  <si>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</si>
  <si>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</si>
  <si>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</si>
  <si>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</si>
  <si>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</si>
  <si>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</si>
  <si>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</si>
  <si>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</si>
  <si>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</si>
  <si>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</si>
  <si>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</si>
  <si>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</si>
  <si>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</si>
  <si>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</si>
  <si>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</si>
  <si>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</si>
  <si>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</si>
  <si>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</si>
  <si>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</si>
  <si>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</si>
  <si>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</si>
  <si>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</si>
  <si>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</si>
  <si>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</si>
  <si>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</si>
  <si>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</si>
  <si>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</si>
  <si>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</si>
  <si>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</si>
  <si>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</si>
  <si>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</si>
  <si>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</si>
  <si>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</si>
  <si>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</si>
  <si>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</si>
  <si>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</si>
  <si>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</si>
  <si>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</si>
  <si>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</si>
  <si>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</si>
  <si>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</si>
  <si>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</si>
  <si>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</si>
  <si>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</si>
  <si>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</si>
  <si>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</si>
  <si>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</si>
  <si>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</si>
  <si>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</si>
  <si>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</si>
  <si>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</si>
  <si>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</si>
  <si>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</si>
  <si>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</si>
  <si>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</si>
  <si>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</si>
  <si>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</si>
  <si>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</si>
  <si>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</si>
  <si>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</si>
  <si>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</si>
  <si>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</si>
  <si>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</si>
  <si>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</si>
  <si>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</si>
  <si>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</si>
  <si>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</si>
  <si>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</si>
  <si>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</si>
  <si>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</si>
  <si>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</si>
  <si>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</si>
  <si>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</si>
  <si>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</si>
  <si>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</si>
  <si>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</si>
  <si>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</si>
  <si>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</si>
  <si>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</si>
  <si>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</si>
  <si>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</si>
  <si>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</si>
  <si>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</si>
  <si>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</si>
  <si>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</si>
  <si>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</si>
  <si>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</si>
  <si>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</si>
  <si>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</si>
  <si>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</si>
  <si>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</si>
  <si>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</si>
  <si>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</si>
  <si>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</si>
  <si>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</si>
  <si>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</si>
  <si>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</si>
  <si>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</si>
  <si>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</si>
  <si>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</si>
  <si>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</si>
  <si>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</si>
  <si>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</si>
  <si>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</si>
  <si>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</si>
  <si>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</si>
  <si>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</si>
  <si>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</si>
  <si>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</si>
  <si>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</si>
  <si>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</si>
  <si>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</si>
  <si>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</si>
  <si>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</si>
  <si>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</si>
  <si>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</si>
  <si>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</si>
  <si>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</si>
  <si>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</si>
  <si>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</si>
  <si>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</si>
  <si>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</si>
  <si>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</si>
  <si>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</si>
  <si>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</si>
  <si>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</si>
  <si>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</si>
  <si>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</si>
  <si>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</si>
  <si>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</si>
  <si>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</si>
  <si>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</si>
  <si>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</si>
  <si>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</si>
  <si>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</si>
  <si>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</si>
  <si>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</si>
  <si>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</si>
  <si>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</si>
  <si>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</si>
  <si>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</si>
  <si>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</si>
  <si>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</si>
  <si>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</si>
  <si>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</si>
  <si>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</si>
  <si>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</si>
  <si>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</si>
  <si>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</si>
  <si>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</si>
  <si>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</si>
  <si>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</si>
  <si>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</si>
  <si>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</si>
  <si>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</si>
  <si>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</si>
  <si>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</si>
  <si>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</si>
  <si>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</si>
  <si>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</si>
  <si>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</si>
  <si>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</si>
  <si>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</si>
  <si>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</si>
  <si>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</si>
  <si>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</si>
  <si>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</si>
  <si>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</si>
  <si>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</si>
  <si>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</si>
  <si>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</si>
  <si>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</si>
  <si>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</si>
  <si>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</si>
  <si>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</si>
  <si>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</si>
  <si>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</si>
  <si>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</si>
  <si>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</si>
  <si>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</si>
  <si>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</si>
  <si>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</si>
  <si>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</si>
  <si>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</si>
  <si>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</si>
  <si>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</si>
  <si>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</si>
  <si>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</si>
  <si>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</si>
  <si>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</si>
  <si>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</si>
  <si>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</si>
  <si>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</si>
  <si>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</si>
  <si>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</si>
  <si>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</si>
  <si>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</si>
  <si>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</si>
  <si>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</si>
  <si>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</si>
  <si>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</si>
  <si>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</si>
  <si>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</si>
  <si>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</si>
  <si>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</si>
  <si>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</si>
  <si>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</si>
  <si>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</si>
  <si>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</si>
  <si>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</si>
  <si>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</si>
  <si>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</si>
  <si>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</si>
  <si>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</si>
  <si>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</si>
  <si>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</si>
  <si>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</si>
  <si>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</si>
  <si>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</si>
  <si>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</si>
  <si>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</si>
  <si>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</si>
  <si>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</si>
  <si>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</si>
  <si>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</si>
  <si>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</si>
  <si>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</si>
  <si>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</si>
  <si>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</si>
  <si>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</si>
  <si>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</si>
  <si>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</si>
  <si>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</si>
  <si>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</si>
  <si>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</si>
  <si>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</si>
  <si>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</si>
  <si>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</si>
  <si>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</si>
  <si>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</si>
  <si>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</si>
  <si>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</si>
  <si>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</si>
  <si>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</si>
  <si>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</si>
  <si>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</si>
  <si>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</si>
  <si>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</si>
  <si>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</si>
  <si>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</si>
  <si>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</si>
  <si>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</si>
  <si>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</si>
  <si>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</si>
  <si>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</si>
  <si>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</si>
  <si>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</si>
  <si>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</si>
  <si>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</si>
  <si>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</si>
  <si>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</si>
  <si>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</si>
  <si>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</si>
  <si>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</si>
  <si>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</si>
  <si>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</si>
  <si>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</si>
  <si>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</si>
  <si>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</si>
  <si>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</si>
  <si>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</si>
  <si>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</si>
  <si>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</si>
  <si>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</si>
  <si>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</si>
  <si>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</si>
  <si>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</si>
  <si>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</si>
  <si>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</si>
  <si>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</si>
  <si>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</si>
  <si>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</si>
  <si>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</si>
  <si>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</si>
  <si>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</si>
  <si>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</si>
  <si>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</si>
  <si>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</si>
  <si>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</si>
  <si>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</si>
  <si>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</si>
  <si>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</si>
  <si>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</si>
  <si>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</si>
  <si>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</si>
  <si>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</si>
  <si>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</si>
  <si>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</si>
  <si>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</si>
  <si>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</si>
  <si>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</si>
  <si>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</si>
  <si>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</si>
  <si>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</si>
  <si>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</si>
  <si>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</si>
  <si>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</si>
  <si>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</si>
  <si>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</si>
  <si>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</si>
  <si>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</si>
  <si>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</si>
  <si>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</si>
  <si>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</si>
  <si>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</si>
  <si>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</si>
  <si>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</si>
  <si>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</si>
  <si>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</si>
  <si>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</si>
  <si>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</si>
  <si>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</si>
  <si>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</si>
  <si>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</si>
  <si>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</si>
  <si>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</si>
  <si>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</si>
  <si>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</si>
  <si>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</si>
  <si>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</si>
  <si>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</si>
  <si>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</si>
  <si>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</si>
  <si>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</si>
  <si>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</si>
  <si>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</si>
  <si>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</si>
  <si>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</si>
  <si>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</si>
  <si>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</si>
  <si>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</si>
  <si>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</si>
  <si>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</si>
  <si>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</si>
  <si>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</si>
  <si>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</si>
  <si>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</si>
  <si>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</si>
  <si>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</si>
  <si>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</si>
  <si>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</si>
  <si>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</si>
  <si>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</si>
  <si>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</si>
  <si>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</si>
  <si>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</si>
  <si>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</si>
  <si>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</si>
  <si>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</si>
  <si>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</si>
  <si>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</si>
  <si>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</si>
  <si>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</si>
  <si>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</si>
  <si>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</si>
  <si>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</si>
  <si>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</si>
  <si>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</si>
  <si>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</si>
  <si>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</si>
  <si>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</si>
  <si>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</si>
  <si>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</si>
  <si>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</si>
  <si>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</si>
  <si>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</si>
  <si>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</si>
  <si>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</si>
  <si>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</si>
  <si>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</si>
  <si>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</si>
  <si>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</si>
  <si>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</si>
  <si>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</si>
  <si>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</si>
  <si>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</si>
  <si>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</si>
  <si>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</si>
  <si>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</si>
  <si>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</si>
  <si>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</si>
  <si>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</si>
  <si>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</si>
  <si>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</si>
  <si>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</si>
  <si>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</si>
  <si>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</si>
  <si>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</si>
  <si>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</si>
  <si>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</si>
  <si>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</si>
  <si>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</si>
  <si>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</si>
  <si>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</si>
  <si>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</si>
  <si>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</si>
  <si>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</si>
  <si>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</si>
  <si>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</si>
  <si>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</si>
  <si>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</si>
  <si>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</si>
  <si>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</si>
  <si>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</si>
  <si>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</si>
  <si>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</si>
  <si>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</si>
  <si>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</si>
  <si>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</si>
  <si>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</si>
  <si>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</si>
  <si>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</si>
  <si>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</si>
  <si>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</si>
  <si>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</si>
  <si>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</si>
  <si>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</si>
  <si>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</si>
  <si>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</si>
  <si>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</si>
  <si>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</si>
  <si>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</si>
  <si>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</si>
  <si>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</si>
  <si>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</si>
  <si>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</si>
  <si>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</si>
  <si>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</si>
  <si>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</si>
  <si>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</si>
  <si>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</si>
  <si>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</si>
  <si>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</si>
  <si>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</si>
  <si>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</si>
  <si>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</si>
  <si>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</si>
  <si>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</si>
  <si>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</si>
  <si>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</si>
  <si>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</si>
  <si>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</si>
  <si>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</si>
  <si>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</si>
  <si>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</si>
  <si>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</si>
  <si>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</si>
  <si>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</si>
  <si>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</si>
  <si>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</si>
  <si>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</si>
  <si>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</si>
  <si>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</si>
  <si>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</si>
  <si>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</si>
  <si>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</si>
  <si>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</si>
  <si>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</si>
  <si>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</si>
  <si>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</si>
  <si>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</si>
  <si>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</si>
  <si>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</si>
  <si>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</si>
  <si>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</si>
  <si>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</si>
  <si>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</si>
  <si>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</si>
  <si>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</si>
  <si>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</si>
  <si>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</si>
  <si>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</si>
  <si>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</si>
  <si>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</si>
  <si>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</si>
  <si>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</si>
  <si>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</si>
  <si>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</si>
  <si>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</si>
  <si>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</si>
  <si>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</si>
  <si>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</si>
  <si>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</si>
  <si>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</si>
  <si>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</si>
  <si>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</si>
  <si>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</si>
  <si>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</si>
  <si>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</si>
  <si>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</si>
  <si>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</si>
  <si>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</si>
  <si>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</si>
  <si>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</si>
  <si>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</si>
  <si>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</si>
  <si>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</si>
  <si>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</si>
  <si>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</si>
  <si>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</si>
  <si>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</si>
  <si>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</si>
  <si>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</si>
  <si>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</si>
  <si>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</si>
  <si>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</si>
  <si>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</si>
  <si>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</si>
  <si>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</si>
  <si>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</si>
  <si>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</si>
  <si>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</si>
  <si>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</si>
  <si>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</si>
  <si>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</si>
  <si>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</si>
  <si>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</si>
  <si>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</si>
  <si>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</si>
  <si>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</si>
  <si>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</si>
  <si>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</si>
  <si>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</si>
  <si>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</si>
  <si>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</si>
  <si>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</si>
  <si>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</si>
  <si>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</si>
  <si>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</si>
  <si>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</si>
  <si>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</si>
  <si>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</si>
  <si>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</si>
  <si>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</si>
  <si>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</si>
  <si>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</si>
  <si>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</si>
  <si>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</si>
  <si>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</si>
  <si>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</si>
  <si>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</si>
  <si>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</si>
  <si>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</si>
  <si>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</si>
  <si>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</si>
  <si>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</si>
  <si>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</si>
  <si>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</si>
  <si>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</si>
  <si>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</si>
  <si>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</si>
  <si>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</si>
  <si>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</si>
  <si>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</si>
  <si>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</si>
  <si>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</si>
  <si>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</si>
  <si>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</si>
  <si>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</si>
  <si>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</si>
  <si>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</si>
  <si>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</si>
  <si>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</si>
  <si>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</si>
  <si>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</si>
  <si>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</si>
  <si>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</si>
  <si>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</si>
  <si>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</si>
  <si>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</si>
  <si>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</si>
  <si>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</si>
  <si>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</si>
  <si>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</si>
  <si>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</si>
  <si>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</si>
  <si>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</si>
  <si>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</si>
  <si>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</si>
  <si>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</si>
  <si>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</si>
  <si>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</si>
  <si>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</si>
  <si>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</si>
  <si>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</si>
  <si>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</si>
  <si>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</si>
  <si>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</si>
  <si>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</si>
  <si>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</si>
  <si>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</si>
  <si>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</si>
  <si>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</si>
  <si>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</si>
  <si>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</si>
  <si>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</si>
  <si>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</si>
  <si>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</si>
  <si>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</si>
  <si>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</si>
  <si>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</si>
  <si>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</si>
  <si>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</si>
  <si>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</si>
  <si>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</si>
  <si>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</si>
  <si>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</si>
  <si>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</si>
  <si>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</si>
  <si>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</si>
  <si>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</si>
  <si>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</si>
  <si>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</si>
  <si>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</si>
  <si>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</si>
  <si>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</si>
  <si>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</si>
  <si>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</si>
  <si>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</si>
  <si>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</si>
  <si>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</si>
  <si>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</si>
  <si>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</si>
  <si>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</si>
  <si>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</si>
  <si>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</si>
  <si>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</si>
  <si>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</si>
  <si>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</si>
  <si>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</si>
  <si>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</si>
  <si>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</si>
  <si>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</si>
  <si>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</si>
  <si>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</si>
  <si>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</si>
  <si>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</si>
  <si>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</si>
  <si>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</si>
  <si>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</si>
  <si>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</si>
  <si>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</si>
  <si>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</si>
  <si>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</si>
  <si>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</si>
  <si>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</si>
  <si>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</si>
  <si>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</si>
  <si>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</si>
  <si>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</si>
  <si>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</si>
  <si>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</si>
  <si>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</si>
  <si>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</si>
  <si>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</si>
  <si>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</si>
  <si>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</si>
  <si>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</si>
  <si>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</si>
  <si>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</si>
  <si>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</si>
  <si>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</si>
  <si>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</si>
  <si>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</si>
  <si>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</si>
  <si>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</si>
  <si>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</si>
  <si>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</si>
  <si>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</si>
  <si>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</si>
  <si>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</si>
  <si>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</si>
  <si>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</si>
  <si>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</si>
  <si>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</si>
  <si>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</si>
  <si>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</si>
  <si>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</si>
  <si>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</si>
  <si>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</si>
  <si>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</si>
  <si>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</si>
  <si>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</si>
  <si>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</si>
  <si>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</si>
  <si>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</si>
  <si>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</si>
  <si>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</si>
  <si>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</si>
  <si>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</si>
  <si>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</si>
  <si>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</si>
  <si>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</si>
  <si>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</si>
  <si>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</si>
  <si>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</si>
  <si>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</si>
  <si>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</si>
  <si>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</si>
  <si>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</si>
  <si>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</si>
  <si>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</si>
  <si>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</si>
  <si>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</si>
  <si>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</si>
  <si>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</si>
  <si>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</si>
  <si>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</si>
  <si>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</si>
  <si>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</si>
  <si>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</si>
  <si>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</si>
  <si>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</si>
  <si>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</si>
  <si>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</si>
  <si>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</si>
  <si>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</si>
  <si>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</si>
  <si>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</si>
  <si>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</si>
  <si>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</si>
  <si>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</si>
  <si>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</si>
  <si>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</si>
  <si>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</si>
  <si>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</si>
  <si>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</si>
  <si>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</si>
  <si>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</si>
  <si>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</si>
  <si>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</si>
  <si>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</si>
  <si>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</si>
  <si>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</si>
  <si>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</si>
  <si>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</si>
  <si>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</si>
  <si>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</si>
  <si>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</si>
  <si>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</si>
  <si>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</si>
  <si>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</si>
  <si>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</si>
  <si>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</si>
  <si>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</si>
  <si>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</si>
  <si>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</si>
  <si>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</si>
  <si>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</si>
  <si>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</si>
  <si>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</si>
  <si>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</si>
  <si>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</si>
  <si>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</si>
  <si>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</si>
  <si>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</si>
  <si>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</si>
  <si>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</si>
  <si>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</si>
  <si>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</si>
  <si>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</si>
  <si>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</si>
  <si>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</si>
  <si>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</si>
  <si>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</si>
  <si>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</si>
  <si>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</si>
  <si>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</si>
  <si>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</si>
  <si>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</si>
  <si>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</si>
  <si>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</si>
  <si>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</si>
  <si>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</si>
  <si>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</si>
  <si>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</si>
  <si>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</si>
  <si>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</si>
  <si>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</si>
  <si>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</si>
  <si>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</si>
  <si>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</si>
  <si>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</si>
  <si>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</si>
  <si>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</si>
  <si>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</si>
  <si>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</si>
  <si>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</si>
  <si>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</si>
  <si>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</si>
  <si>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</si>
  <si>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</si>
  <si>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</si>
  <si>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</si>
  <si>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</si>
  <si>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</si>
  <si>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</si>
  <si>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</si>
  <si>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</si>
  <si>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</si>
  <si>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</si>
  <si>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</si>
  <si>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</si>
  <si>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</si>
  <si>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</si>
  <si>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</si>
  <si>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</si>
  <si>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</si>
  <si>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</si>
  <si>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</si>
  <si>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</si>
  <si>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</si>
  <si>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</si>
  <si>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</si>
  <si>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</si>
  <si>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</si>
  <si>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</si>
  <si>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</si>
  <si>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</si>
  <si>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</si>
  <si>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</si>
  <si>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</si>
  <si>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</si>
  <si>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</si>
  <si>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</si>
  <si>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</si>
  <si>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</si>
  <si>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</si>
  <si>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</si>
  <si>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</si>
  <si>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</si>
  <si>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</si>
  <si>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</si>
  <si>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</si>
  <si>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</si>
  <si>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</si>
  <si>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</si>
  <si>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</si>
  <si>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</si>
  <si>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</si>
  <si>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</si>
  <si>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</si>
  <si>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</si>
  <si>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</si>
  <si>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</si>
  <si>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</si>
  <si>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</si>
  <si>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</si>
  <si>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</si>
  <si>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</si>
  <si>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</si>
  <si>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</si>
  <si>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</si>
  <si>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</si>
  <si>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</si>
  <si>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</si>
  <si>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</si>
  <si>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</si>
  <si>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</si>
  <si>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</si>
  <si>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</si>
  <si>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</si>
  <si>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</si>
  <si>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</si>
  <si>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</si>
  <si>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</si>
  <si>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</si>
  <si>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</si>
  <si>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</si>
  <si>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</si>
  <si>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</si>
  <si>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</si>
  <si>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</si>
  <si>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</si>
  <si>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</si>
  <si>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</si>
  <si>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</si>
  <si>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</si>
  <si>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</si>
  <si>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</si>
  <si>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</si>
  <si>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</si>
  <si>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</si>
  <si>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</si>
  <si>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</si>
  <si>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</si>
  <si>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</si>
  <si>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</si>
  <si>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</si>
  <si>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</si>
  <si>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</si>
  <si>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</si>
  <si>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</si>
  <si>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</si>
  <si>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</si>
  <si>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</si>
  <si>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</si>
  <si>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</si>
  <si>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</si>
  <si>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</si>
  <si>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</si>
  <si>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</si>
  <si>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</si>
  <si>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</si>
  <si>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</si>
  <si>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</si>
  <si>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</si>
  <si>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</si>
  <si>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</si>
  <si>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</si>
  <si>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</si>
  <si>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</si>
  <si>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</si>
  <si>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</si>
  <si>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</si>
  <si>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</si>
  <si>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</si>
  <si>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</si>
  <si>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</si>
  <si>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</si>
  <si>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</si>
  <si>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</si>
  <si>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</si>
  <si>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</si>
  <si>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</si>
  <si>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</si>
  <si>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</si>
  <si>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</si>
  <si>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</si>
  <si>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</si>
  <si>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</si>
  <si>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</si>
  <si>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</si>
  <si>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</si>
  <si>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</si>
  <si>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</si>
  <si>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</si>
  <si>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</si>
  <si>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</si>
  <si>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</si>
  <si>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</si>
  <si>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</si>
  <si>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</si>
  <si>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</si>
  <si>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</si>
  <si>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</si>
  <si>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</si>
  <si>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</si>
  <si>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</si>
  <si>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</si>
  <si>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</si>
  <si>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</si>
  <si>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</si>
  <si>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</si>
  <si>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</si>
  <si>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</si>
  <si>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</si>
  <si>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</si>
  <si>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</si>
  <si>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</si>
  <si>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</si>
  <si>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</si>
  <si>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</si>
  <si>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</si>
  <si>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</si>
  <si>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</si>
  <si>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</si>
  <si>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</si>
  <si>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</si>
  <si>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</si>
  <si>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</si>
  <si>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</si>
  <si>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</si>
  <si>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</si>
  <si>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</si>
  <si>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</si>
  <si>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</si>
  <si>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</si>
  <si>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</si>
  <si>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</si>
  <si>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</si>
  <si>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</si>
  <si>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</si>
  <si>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</si>
  <si>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</si>
  <si>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</si>
  <si>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</si>
  <si>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</si>
  <si>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</si>
  <si>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</si>
  <si>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</si>
  <si>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</si>
  <si>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</si>
  <si>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</si>
  <si>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</si>
  <si>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</si>
  <si>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</si>
  <si>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</si>
  <si>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</si>
  <si>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</si>
  <si>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</si>
  <si>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</si>
  <si>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</si>
  <si>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</si>
  <si>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</si>
  <si>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</si>
  <si>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</si>
  <si>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</si>
  <si>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</si>
  <si>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</si>
  <si>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</si>
  <si>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</si>
  <si>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</si>
  <si>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</si>
  <si>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</si>
  <si>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</si>
  <si>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</si>
  <si>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</si>
  <si>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</si>
  <si>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</si>
  <si>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</si>
  <si>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</si>
  <si>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</si>
  <si>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</si>
  <si>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</si>
  <si>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</si>
  <si>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</si>
  <si>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</si>
  <si>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</si>
  <si>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</si>
  <si>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</si>
  <si>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</si>
  <si>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</si>
  <si>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</si>
  <si>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</si>
  <si>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</si>
  <si>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</si>
  <si>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</si>
  <si>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</si>
  <si>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</si>
  <si>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</si>
  <si>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</si>
  <si>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</si>
  <si>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</si>
  <si>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</si>
  <si>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</si>
  <si>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</si>
  <si>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</si>
  <si>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</si>
  <si>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</si>
  <si>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</si>
  <si>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</si>
  <si>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</si>
  <si>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</si>
  <si>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</si>
  <si>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</si>
  <si>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</si>
  <si>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</si>
  <si>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</si>
  <si>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</si>
  <si>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</si>
  <si>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</si>
  <si>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</si>
  <si>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</si>
  <si>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</si>
  <si>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</si>
  <si>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</si>
  <si>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</si>
  <si>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</si>
  <si>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</si>
  <si>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</si>
  <si>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</si>
  <si>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</si>
  <si>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</si>
  <si>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</si>
  <si>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</si>
  <si>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</si>
  <si>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</si>
  <si>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</si>
  <si>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</si>
  <si>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</si>
  <si>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</si>
  <si>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</si>
  <si>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</si>
  <si>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</si>
  <si>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</si>
  <si>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</si>
  <si>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</si>
  <si>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</si>
  <si>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</si>
  <si>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</si>
  <si>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</si>
  <si>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</si>
  <si>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</si>
  <si>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</si>
  <si>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</si>
  <si>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</si>
  <si>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</si>
  <si>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</si>
  <si>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</si>
  <si>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</si>
  <si>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</si>
  <si>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</si>
  <si>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</si>
  <si>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</si>
  <si>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</si>
  <si>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</si>
  <si>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</si>
  <si>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</si>
  <si>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</si>
  <si>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</si>
  <si>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</si>
  <si>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</si>
  <si>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</si>
  <si>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</si>
  <si>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</si>
  <si>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</si>
  <si>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</si>
  <si>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</si>
  <si>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</si>
  <si>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</si>
  <si>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</si>
  <si>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</si>
  <si>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</si>
  <si>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</si>
  <si>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</si>
  <si>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</si>
  <si>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</si>
  <si>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</si>
  <si>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</si>
  <si>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</si>
  <si>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</si>
  <si>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</si>
  <si>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</si>
  <si>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</si>
  <si>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</si>
  <si>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</si>
  <si>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</si>
  <si>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</si>
  <si>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</si>
  <si>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</si>
  <si>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</si>
  <si>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</si>
  <si>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</si>
  <si>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</si>
  <si>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</si>
  <si>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</si>
  <si>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</si>
  <si>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</si>
  <si>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</si>
  <si>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</si>
  <si>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</si>
  <si>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</si>
  <si>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</si>
  <si>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</si>
  <si>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</si>
  <si>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</si>
  <si>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</si>
  <si>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</si>
  <si>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</si>
  <si>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</si>
  <si>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</si>
  <si>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</si>
  <si>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</si>
  <si>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</si>
  <si>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</si>
  <si>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</si>
  <si>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</si>
  <si>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</si>
  <si>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</si>
  <si>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</si>
  <si>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</si>
  <si>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</si>
  <si>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</si>
  <si>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</si>
  <si>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</si>
  <si>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</si>
  <si>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</si>
  <si>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</si>
  <si>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</si>
  <si>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</si>
  <si>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</si>
  <si>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</si>
  <si>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</si>
  <si>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</si>
  <si>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</si>
  <si>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</si>
  <si>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</si>
  <si>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</si>
  <si>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</si>
  <si>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</si>
  <si>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</si>
  <si>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</si>
  <si>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</si>
  <si>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</si>
  <si>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</si>
  <si>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</si>
  <si>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</si>
  <si>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</si>
  <si>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</si>
  <si>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</si>
  <si>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</si>
  <si>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</si>
  <si>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</si>
  <si>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</si>
  <si>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</si>
  <si>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</si>
  <si>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</si>
  <si>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</si>
  <si>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</si>
  <si>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</si>
  <si>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</si>
  <si>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</si>
  <si>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</si>
  <si>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</si>
  <si>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</si>
  <si>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</si>
  <si>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</si>
  <si>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</si>
  <si>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</si>
  <si>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</si>
  <si>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</si>
  <si>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</si>
  <si>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</si>
  <si>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</si>
  <si>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</si>
  <si>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</si>
  <si>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</si>
  <si>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</si>
  <si>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</si>
  <si>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</si>
  <si>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</si>
  <si>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</si>
  <si>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</si>
  <si>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</si>
  <si>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</si>
  <si>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</si>
  <si>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</si>
  <si>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</si>
  <si>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</si>
  <si>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</si>
  <si>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</si>
  <si>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</si>
  <si>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</si>
  <si>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</si>
  <si>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</si>
  <si>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</si>
  <si>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</si>
  <si>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</si>
  <si>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</si>
  <si>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</si>
  <si>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</si>
  <si>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</si>
  <si>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</si>
  <si>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</si>
  <si>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</si>
  <si>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</si>
  <si>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</si>
  <si>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</si>
  <si>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</si>
  <si>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</si>
  <si>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</si>
  <si>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</si>
  <si>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</si>
  <si>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</si>
  <si>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</si>
  <si>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</si>
  <si>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</si>
  <si>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</si>
  <si>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</si>
  <si>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</si>
  <si>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</si>
  <si>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</si>
  <si>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</si>
  <si>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</si>
  <si>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</si>
  <si>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</si>
  <si>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</si>
  <si>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</si>
  <si>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</si>
  <si>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</si>
  <si>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</si>
  <si>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</si>
  <si>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</si>
  <si>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</si>
  <si>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</si>
  <si>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</si>
  <si>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</si>
  <si>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</si>
  <si>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</si>
  <si>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</si>
  <si>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</si>
  <si>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</si>
  <si>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</si>
  <si>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</si>
  <si>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</si>
  <si>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</si>
  <si>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</si>
  <si>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</si>
  <si>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</si>
  <si>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</si>
  <si>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</si>
  <si>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</si>
  <si>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</si>
  <si>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</si>
  <si>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</si>
  <si>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</si>
  <si>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</si>
  <si>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</si>
  <si>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</si>
  <si>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</si>
  <si>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</si>
  <si>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</si>
  <si>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</si>
  <si>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</si>
  <si>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</si>
  <si>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</si>
  <si>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</si>
  <si>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</si>
  <si>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</si>
  <si>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</si>
  <si>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</si>
  <si>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</si>
  <si>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</si>
  <si>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</si>
  <si>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</si>
  <si>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</si>
  <si>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</si>
  <si>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</si>
  <si>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</si>
  <si>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</si>
  <si>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</si>
  <si>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</si>
  <si>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</si>
  <si>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</si>
  <si>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</si>
  <si>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</si>
  <si>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</si>
  <si>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</si>
  <si>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</si>
  <si>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</si>
  <si>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</si>
  <si>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</si>
  <si>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</si>
  <si>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</si>
  <si>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</si>
  <si>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</si>
  <si>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</si>
  <si>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</si>
  <si>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</si>
  <si>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</si>
  <si>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</si>
  <si>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</si>
  <si>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</si>
  <si>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</si>
  <si>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</si>
  <si>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</si>
  <si>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</si>
  <si>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</si>
  <si>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</si>
  <si>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</si>
  <si>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</si>
  <si>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</si>
  <si>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</si>
  <si>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</si>
  <si>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</si>
  <si>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</si>
  <si>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</si>
  <si>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</si>
  <si>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</si>
  <si>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</si>
  <si>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</si>
  <si>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</si>
  <si>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</si>
  <si>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</si>
  <si>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</si>
  <si>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</si>
  <si>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</si>
  <si>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</si>
  <si>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</si>
  <si>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</si>
  <si>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</si>
  <si>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</si>
  <si>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</si>
  <si>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</si>
  <si>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</si>
  <si>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</si>
  <si>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</si>
  <si>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</si>
  <si>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</si>
  <si>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</si>
  <si>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</si>
  <si>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</si>
  <si>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</si>
  <si>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</si>
  <si>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</si>
  <si>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</si>
  <si>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</si>
  <si>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</si>
  <si>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</si>
  <si>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</si>
  <si>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</si>
  <si>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</si>
  <si>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</si>
  <si>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</si>
  <si>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</si>
  <si>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</si>
  <si>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</si>
  <si>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</si>
  <si>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</si>
  <si>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</si>
  <si>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</si>
  <si>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</si>
  <si>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</si>
  <si>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</si>
  <si>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</si>
  <si>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</si>
  <si>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</si>
  <si>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</si>
  <si>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</si>
  <si>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</si>
  <si>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</si>
  <si>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</si>
  <si>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</si>
  <si>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</si>
  <si>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</si>
  <si>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</si>
  <si>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</si>
  <si>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</si>
  <si>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</si>
  <si>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</si>
  <si>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</si>
  <si>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</si>
  <si>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</si>
  <si>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</si>
  <si>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</si>
  <si>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</si>
  <si>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</si>
  <si>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</si>
  <si>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</si>
  <si>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</si>
  <si>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</si>
  <si>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</si>
  <si>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</si>
  <si>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</si>
  <si>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</si>
  <si>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</si>
  <si>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</si>
  <si>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</si>
  <si>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</si>
  <si>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</si>
  <si>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</si>
  <si>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</si>
  <si>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</si>
  <si>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</si>
  <si>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</si>
  <si>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</si>
  <si>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</si>
  <si>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</si>
  <si>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</si>
  <si>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</si>
  <si>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</si>
  <si>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</si>
  <si>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</si>
  <si>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</si>
  <si>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</si>
  <si>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</si>
  <si>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</si>
  <si>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</si>
  <si>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</si>
  <si>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</si>
  <si>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</si>
  <si>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</si>
  <si>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</si>
  <si>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</si>
  <si>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</si>
  <si>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</si>
  <si>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</si>
  <si>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</si>
  <si>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</si>
  <si>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</si>
  <si>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</si>
  <si>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</si>
  <si>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</si>
  <si>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</si>
  <si>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</si>
  <si>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</si>
  <si>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</si>
  <si>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</si>
  <si>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</si>
  <si>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</si>
  <si>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</si>
  <si>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</si>
  <si>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</si>
  <si>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</si>
  <si>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</si>
  <si>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</si>
  <si>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</si>
  <si>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</si>
  <si>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</si>
  <si>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</si>
  <si>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</si>
  <si>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</si>
  <si>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</si>
  <si>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</si>
  <si>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</si>
  <si>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</si>
  <si>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</si>
  <si>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</si>
  <si>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</si>
  <si>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</si>
  <si>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</si>
  <si>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</si>
  <si>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</si>
  <si>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</si>
  <si>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</si>
  <si>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</si>
  <si>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</si>
  <si>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</si>
  <si>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</si>
  <si>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</si>
  <si>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</si>
  <si>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</si>
  <si>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</si>
  <si>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</si>
  <si>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</si>
  <si>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</si>
  <si>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</si>
  <si>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</si>
  <si>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</si>
  <si>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</si>
  <si>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</si>
  <si>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</si>
  <si>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</si>
  <si>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</si>
  <si>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</si>
  <si>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</si>
  <si>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</si>
  <si>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</si>
  <si>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</si>
  <si>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</si>
  <si>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</si>
  <si>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</si>
  <si>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</si>
  <si>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</si>
  <si>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</si>
  <si>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</si>
  <si>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</si>
  <si>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</si>
  <si>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</si>
  <si>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</si>
  <si>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</si>
  <si>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</si>
  <si>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</si>
  <si>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</si>
  <si>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</si>
  <si>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</si>
  <si>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</si>
  <si>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</si>
  <si>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</si>
  <si>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</si>
  <si>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</si>
  <si>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</si>
  <si>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</si>
  <si>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</si>
  <si>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</si>
  <si>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</si>
  <si>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</si>
  <si>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</si>
  <si>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</si>
  <si>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</si>
  <si>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</si>
  <si>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</si>
  <si>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</si>
  <si>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</si>
  <si>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</si>
  <si>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</si>
  <si>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</si>
  <si>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</si>
  <si>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</si>
  <si>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</si>
  <si>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</si>
  <si>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</si>
  <si>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</si>
  <si>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</si>
  <si>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</si>
  <si>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</si>
  <si>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</si>
  <si>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</si>
  <si>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</si>
  <si>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</si>
  <si>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</si>
  <si>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</si>
  <si>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</si>
  <si>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</si>
  <si>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</si>
  <si>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</si>
  <si>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</si>
  <si>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</si>
  <si>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</si>
  <si>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</si>
  <si>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</si>
  <si>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</si>
  <si>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</si>
  <si>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</si>
  <si>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</si>
  <si>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</si>
  <si>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</si>
  <si>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</si>
  <si>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</si>
  <si>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</si>
  <si>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</si>
  <si>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</si>
  <si>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</si>
  <si>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</si>
  <si>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</si>
  <si>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</si>
  <si>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</si>
  <si>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</si>
  <si>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</si>
  <si>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</si>
  <si>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</si>
  <si>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</si>
  <si>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</si>
  <si>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</si>
  <si>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</si>
  <si>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</si>
  <si>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</si>
  <si>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</si>
  <si>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</si>
  <si>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</si>
  <si>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</si>
  <si>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</si>
  <si>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</si>
  <si>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</si>
  <si>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</si>
  <si>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</si>
  <si>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</si>
  <si>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</si>
  <si>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</si>
  <si>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</si>
  <si>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</si>
  <si>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</si>
  <si>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</si>
  <si>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</si>
  <si>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</si>
  <si>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</si>
  <si>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</si>
  <si>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</si>
  <si>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</si>
  <si>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</si>
  <si>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</si>
  <si>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</si>
  <si>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</si>
  <si>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</si>
  <si>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</si>
  <si>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</si>
  <si>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</si>
  <si>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</si>
  <si>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</si>
  <si>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</si>
  <si>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</si>
  <si>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</si>
  <si>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</si>
  <si>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</si>
  <si>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</si>
  <si>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</si>
  <si>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</si>
  <si>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</si>
  <si>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</si>
  <si>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</si>
  <si>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</si>
  <si>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</si>
  <si>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</si>
  <si>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</si>
  <si>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</si>
  <si>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</si>
  <si>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</si>
  <si>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</si>
  <si>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</si>
  <si>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</si>
  <si>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</si>
  <si>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</si>
  <si>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</si>
  <si>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</si>
  <si>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</si>
  <si>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</si>
  <si>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</si>
  <si>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</si>
  <si>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</si>
  <si>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</si>
  <si>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</si>
  <si>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</si>
  <si>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</si>
  <si>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</si>
  <si>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</si>
  <si>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</si>
  <si>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</si>
  <si>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</si>
  <si>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</si>
  <si>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</si>
  <si>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</si>
  <si>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</si>
  <si>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</si>
  <si>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</si>
  <si>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</si>
  <si>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</si>
  <si>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</si>
  <si>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</si>
  <si>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</si>
  <si>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</si>
  <si>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</si>
  <si>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</si>
  <si>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</si>
  <si>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</si>
  <si>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</si>
  <si>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</si>
  <si>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</si>
  <si>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</si>
  <si>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</si>
  <si>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</si>
  <si>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</si>
  <si>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</si>
  <si>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</si>
  <si>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</si>
  <si>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</si>
  <si>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</si>
  <si>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</si>
  <si>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</si>
  <si>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</si>
  <si>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</si>
  <si>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</si>
  <si>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</si>
  <si>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</si>
  <si>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</si>
  <si>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</si>
  <si>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</si>
  <si>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</si>
  <si>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</si>
  <si>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</si>
  <si>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</si>
  <si>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</si>
  <si>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</si>
  <si>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</si>
  <si>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</si>
  <si>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</si>
  <si>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</si>
  <si>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</si>
  <si>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</si>
  <si>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</si>
  <si>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</si>
  <si>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</si>
  <si>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</si>
  <si>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</si>
  <si>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</si>
  <si>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</si>
  <si>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</si>
  <si>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</si>
  <si>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</si>
  <si>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</si>
  <si>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</si>
  <si>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</si>
  <si>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</si>
  <si>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</si>
  <si>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</si>
  <si>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</si>
  <si>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</si>
  <si>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</si>
  <si>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</si>
  <si>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</si>
  <si>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</si>
  <si>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</si>
  <si>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</si>
  <si>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</si>
  <si>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</si>
  <si>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</si>
  <si>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</si>
  <si>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</si>
  <si>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</si>
  <si>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</si>
  <si>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</si>
  <si>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</si>
  <si>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</si>
  <si>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</si>
  <si>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</si>
  <si>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</si>
  <si>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</si>
  <si>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</si>
  <si>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</si>
  <si>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</si>
  <si>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</si>
  <si>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</si>
  <si>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</si>
  <si>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</si>
  <si>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</si>
  <si>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</si>
  <si>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</si>
  <si>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</si>
  <si>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</si>
  <si>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</si>
  <si>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</si>
  <si>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</si>
  <si>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</si>
  <si>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</si>
  <si>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</si>
  <si>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</si>
  <si>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</si>
  <si>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</si>
  <si>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</si>
  <si>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</si>
  <si>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</si>
  <si>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</si>
  <si>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</si>
  <si>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</si>
  <si>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</si>
  <si>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</si>
  <si>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</si>
  <si>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</si>
  <si>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</si>
  <si>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</si>
  <si>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</si>
  <si>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</si>
  <si>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</si>
  <si>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</si>
  <si>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</si>
  <si>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</si>
  <si>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</si>
  <si>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</si>
  <si>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</si>
  <si>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</si>
  <si>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</si>
  <si>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</si>
  <si>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</si>
  <si>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</si>
  <si>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</si>
  <si>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</si>
  <si>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</si>
  <si>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</si>
  <si>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</si>
  <si>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</si>
  <si>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</si>
  <si>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</si>
  <si>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</si>
  <si>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</si>
  <si>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</si>
  <si>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</si>
  <si>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</si>
  <si>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</si>
  <si>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</si>
  <si>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</si>
  <si>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</si>
  <si>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</si>
  <si>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</si>
  <si>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</si>
  <si>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</si>
  <si>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</si>
  <si>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</si>
  <si>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</si>
  <si>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</si>
  <si>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</si>
  <si>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</si>
  <si>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</si>
  <si>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</si>
  <si>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</si>
  <si>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</si>
  <si>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</si>
  <si>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</si>
  <si>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</si>
  <si>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</si>
  <si>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</si>
  <si>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</si>
  <si>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</si>
  <si>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</si>
  <si>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</si>
  <si>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</si>
  <si>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</si>
  <si>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</si>
  <si>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</si>
  <si>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</si>
  <si>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</si>
  <si>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</si>
  <si>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</si>
  <si>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</si>
  <si>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</si>
  <si>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</si>
  <si>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</si>
  <si>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</si>
  <si>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</si>
  <si>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</si>
  <si>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</si>
  <si>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</si>
  <si>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</si>
  <si>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</si>
  <si>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</si>
  <si>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</si>
  <si>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</si>
  <si>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</si>
  <si>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</si>
  <si>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</si>
  <si>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</si>
  <si>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</si>
  <si>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</si>
  <si>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</si>
  <si>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</si>
  <si>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</si>
  <si>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</si>
  <si>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</si>
  <si>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</si>
  <si>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</si>
  <si>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</si>
  <si>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</si>
  <si>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</si>
  <si>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</si>
  <si>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</si>
  <si>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</si>
  <si>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</si>
  <si>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</si>
  <si>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</si>
  <si>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</si>
  <si>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</si>
  <si>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</si>
  <si>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</si>
  <si>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</si>
  <si>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</si>
  <si>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</si>
  <si>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</si>
  <si>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</si>
  <si>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</si>
  <si>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</si>
  <si>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</si>
  <si>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</si>
  <si>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</si>
  <si>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</si>
  <si>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</si>
  <si>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</si>
  <si>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</si>
  <si>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</si>
  <si>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</si>
  <si>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</si>
  <si>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</si>
  <si>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</si>
  <si>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</si>
  <si>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</si>
  <si>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</si>
  <si>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</si>
  <si>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</si>
  <si>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</si>
  <si>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</si>
  <si>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</si>
  <si>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</si>
  <si>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</si>
  <si>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</si>
  <si>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</si>
  <si>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</si>
  <si>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</si>
  <si>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</si>
  <si>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</si>
  <si>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</si>
  <si>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</si>
  <si>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</si>
  <si>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</si>
  <si>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</si>
  <si>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</si>
  <si>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</si>
  <si>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</si>
  <si>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</si>
  <si>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</si>
  <si>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</si>
  <si>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</si>
  <si>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</si>
  <si>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</si>
  <si>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</si>
  <si>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</si>
  <si>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</si>
  <si>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</si>
  <si>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</si>
  <si>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</si>
  <si>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</si>
  <si>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</si>
  <si>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</si>
  <si>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</si>
  <si>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</si>
  <si>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</si>
  <si>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</si>
  <si>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</si>
  <si>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</si>
  <si>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</si>
  <si>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</si>
  <si>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</si>
  <si>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</si>
  <si>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</si>
  <si>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</si>
  <si>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</si>
  <si>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</si>
  <si>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</si>
  <si>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</si>
  <si>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</si>
  <si>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</si>
  <si>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</si>
  <si>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</si>
  <si>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</si>
  <si>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</si>
  <si>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</si>
  <si>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</si>
  <si>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</si>
  <si>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</si>
  <si>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</si>
  <si>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</si>
  <si>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</si>
  <si>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</si>
  <si>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</si>
  <si>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</si>
  <si>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</si>
  <si>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</si>
  <si>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</si>
  <si>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</si>
  <si>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</si>
  <si>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</si>
  <si>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</si>
  <si>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</si>
  <si>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</si>
  <si>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</si>
  <si>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</si>
  <si>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</si>
  <si>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</si>
  <si>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</si>
  <si>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</si>
  <si>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</si>
  <si>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</si>
  <si>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</si>
  <si>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</si>
  <si>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</si>
  <si>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</si>
  <si>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</si>
  <si>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</si>
  <si>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</si>
  <si>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</si>
  <si>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</si>
  <si>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</si>
  <si>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</si>
  <si>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</si>
  <si>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</si>
  <si>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</si>
  <si>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</si>
  <si>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</si>
  <si>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</si>
  <si>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</si>
  <si>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</si>
  <si>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</si>
  <si>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</si>
  <si>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</si>
  <si>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</si>
  <si>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</si>
  <si>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</si>
  <si>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</si>
  <si>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</si>
  <si>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</si>
  <si>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</si>
  <si>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</si>
  <si>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</si>
  <si>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</si>
  <si>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</si>
  <si>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</si>
  <si>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</si>
  <si>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</si>
  <si>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</si>
  <si>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</si>
  <si>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</si>
  <si>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</si>
  <si>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</si>
  <si>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</si>
  <si>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</si>
  <si>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</si>
  <si>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</si>
  <si>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</si>
  <si>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</si>
  <si>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</si>
  <si>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</si>
  <si>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</si>
  <si>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</si>
  <si>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</si>
  <si>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</si>
  <si>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</si>
  <si>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</si>
  <si>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</si>
  <si>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</si>
  <si>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</si>
  <si>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</si>
  <si>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</si>
  <si>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</si>
  <si>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</si>
  <si>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</si>
  <si>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</si>
  <si>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</si>
  <si>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</si>
  <si>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</si>
  <si>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</si>
  <si>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</si>
  <si>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</si>
  <si>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</si>
  <si>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</si>
  <si>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</si>
  <si>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</si>
  <si>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</si>
  <si>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</si>
  <si>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</si>
  <si>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</si>
  <si>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</si>
  <si>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</si>
  <si>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</si>
  <si>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</si>
  <si>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</si>
  <si>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</si>
  <si>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</si>
  <si>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</si>
  <si>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</si>
  <si>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</si>
  <si>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</si>
  <si>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</si>
  <si>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</si>
  <si>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</si>
  <si>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</si>
  <si>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</si>
  <si>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</si>
  <si>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</si>
  <si>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</si>
  <si>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</si>
  <si>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</si>
  <si>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</si>
  <si>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</si>
  <si>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</si>
  <si>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</si>
  <si>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</si>
  <si>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</si>
  <si>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</si>
  <si>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</si>
  <si>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</si>
  <si>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</si>
  <si>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</si>
  <si>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</si>
  <si>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</si>
  <si>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</si>
  <si>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</si>
  <si>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</si>
  <si>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</si>
  <si>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</si>
  <si>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</si>
  <si>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</si>
  <si>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</si>
  <si>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</si>
  <si>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</si>
  <si>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</si>
  <si>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</si>
  <si>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</si>
  <si>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</si>
  <si>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</si>
  <si>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</si>
  <si>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</si>
  <si>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</si>
  <si>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</si>
  <si>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</si>
  <si>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</si>
  <si>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</si>
  <si>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</si>
  <si>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</si>
  <si>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</si>
  <si>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</si>
  <si>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</si>
  <si>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</si>
  <si>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</si>
  <si>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</si>
  <si>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</si>
  <si>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</si>
  <si>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</si>
  <si>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</si>
  <si>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</si>
  <si>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</si>
  <si>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</si>
  <si>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</si>
  <si>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</si>
  <si>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</si>
  <si>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</si>
  <si>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</si>
  <si>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</si>
  <si>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</si>
  <si>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</si>
  <si>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</si>
  <si>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</si>
  <si>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</si>
  <si>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</si>
  <si>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</si>
  <si>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</si>
  <si>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</si>
  <si>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</si>
  <si>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</si>
  <si>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</si>
  <si>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</si>
  <si>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</si>
  <si>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</si>
  <si>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</si>
  <si>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</si>
  <si>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</si>
  <si>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</si>
  <si>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</si>
  <si>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</si>
  <si>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</si>
  <si>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</si>
  <si>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</si>
  <si>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</si>
  <si>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</si>
  <si>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</si>
  <si>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</si>
  <si>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</si>
  <si>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</si>
  <si>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</si>
  <si>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</si>
  <si>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</si>
  <si>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</si>
  <si>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</si>
  <si>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</si>
  <si>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</si>
  <si>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</si>
  <si>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</si>
  <si>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</si>
  <si>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</si>
  <si>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</si>
  <si>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</si>
  <si>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</si>
  <si>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</si>
  <si>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</si>
  <si>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</si>
  <si>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</si>
  <si>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</si>
  <si>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</si>
  <si>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</si>
  <si>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</si>
  <si>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</si>
  <si>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</si>
  <si>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</si>
  <si>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</si>
  <si>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</si>
  <si>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</si>
  <si>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</si>
  <si>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</si>
  <si>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</si>
  <si>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</si>
  <si>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</si>
  <si>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</si>
  <si>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</si>
  <si>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</si>
  <si>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</si>
  <si>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</si>
  <si>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</si>
  <si>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</si>
  <si>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</si>
  <si>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</si>
  <si>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</si>
  <si>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</si>
  <si>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</si>
  <si>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</si>
  <si>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</si>
  <si>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</si>
  <si>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</si>
  <si>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</si>
  <si>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</si>
  <si>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</si>
  <si>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</si>
  <si>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</si>
  <si>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</si>
  <si>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</si>
  <si>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</si>
  <si>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</si>
  <si>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</si>
  <si>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</si>
  <si>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</si>
  <si>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</si>
  <si>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</si>
  <si>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</si>
  <si>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</si>
  <si>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</si>
  <si>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</si>
  <si>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</si>
  <si>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</si>
  <si>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</si>
  <si>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</si>
  <si>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</si>
  <si>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</si>
  <si>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</si>
  <si>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</si>
  <si>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</si>
  <si>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</si>
  <si>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</si>
  <si>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</si>
  <si>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</si>
  <si>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</si>
  <si>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</si>
  <si>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</si>
  <si>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</si>
  <si>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</si>
  <si>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</si>
  <si>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</si>
  <si>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</si>
  <si>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</si>
  <si>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</si>
  <si>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</si>
  <si>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</si>
  <si>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</si>
  <si>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</si>
  <si>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</si>
  <si>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</si>
  <si>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</si>
  <si>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</si>
  <si>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</si>
  <si>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</si>
  <si>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</si>
  <si>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</si>
  <si>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</si>
  <si>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</si>
  <si>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</si>
  <si>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</si>
  <si>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</si>
  <si>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</si>
  <si>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</si>
  <si>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</si>
  <si>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</si>
  <si>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</si>
  <si>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</si>
  <si>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</si>
  <si>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</si>
  <si>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</si>
  <si>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</si>
  <si>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</si>
  <si>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</si>
  <si>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</si>
  <si>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</si>
  <si>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</si>
  <si>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</si>
  <si>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</si>
  <si>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</si>
  <si>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</si>
  <si>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</si>
  <si>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</si>
  <si>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</si>
  <si>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</si>
  <si>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</si>
  <si>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</si>
  <si>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</si>
  <si>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</si>
  <si>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</si>
  <si>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</si>
  <si>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</si>
  <si>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</si>
  <si>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</si>
  <si>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</si>
  <si>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</si>
  <si>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</si>
  <si>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</si>
  <si>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</si>
  <si>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</si>
  <si>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</si>
  <si>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</si>
  <si>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</si>
  <si>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</si>
  <si>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</si>
  <si>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</si>
  <si>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</si>
  <si>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</si>
  <si>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</si>
  <si>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</si>
  <si>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</si>
  <si>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</si>
  <si>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</si>
  <si>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</si>
  <si>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</si>
  <si>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</si>
  <si>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</si>
  <si>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</si>
  <si>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</si>
  <si>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</si>
  <si>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</si>
  <si>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</si>
  <si>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</si>
  <si>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</si>
  <si>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</si>
  <si>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</si>
  <si>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</si>
  <si>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</si>
  <si>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</si>
  <si>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</si>
  <si>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</si>
  <si>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</si>
  <si>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</si>
  <si>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</si>
  <si>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</si>
  <si>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</si>
  <si>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</si>
  <si>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</si>
  <si>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</si>
  <si>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</si>
  <si>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</si>
  <si>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</si>
  <si>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</si>
  <si>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</si>
  <si>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</si>
  <si>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</si>
  <si>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</si>
  <si>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</si>
  <si>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</si>
  <si>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</si>
  <si>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</si>
  <si>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</si>
  <si>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</si>
  <si>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</si>
  <si>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</si>
  <si>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</si>
  <si>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</si>
  <si>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</si>
  <si>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</si>
  <si>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</si>
  <si>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</si>
  <si>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</si>
  <si>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</si>
  <si>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</si>
  <si>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</si>
  <si>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</si>
  <si>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</si>
  <si>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</si>
  <si>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</si>
  <si>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</si>
  <si>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</si>
  <si>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</si>
  <si>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</si>
  <si>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</si>
  <si>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</si>
  <si>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</si>
  <si>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</si>
  <si>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</si>
  <si>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</si>
  <si>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</si>
  <si>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</si>
  <si>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</si>
  <si>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</si>
  <si>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</si>
  <si>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</si>
  <si>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</si>
  <si>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</si>
  <si>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</si>
  <si>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</si>
  <si>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</si>
  <si>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</si>
  <si>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</si>
  <si>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</si>
  <si>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</si>
  <si>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</si>
  <si>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</si>
  <si>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</si>
  <si>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</si>
  <si>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</si>
  <si>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</si>
  <si>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</si>
  <si>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</si>
  <si>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</si>
  <si>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</si>
  <si>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</si>
  <si>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</si>
  <si>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</si>
  <si>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</si>
  <si>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</si>
  <si>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</si>
  <si>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</si>
  <si>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</si>
  <si>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</si>
  <si>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</si>
  <si>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</si>
  <si>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</si>
  <si>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</si>
  <si>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</si>
  <si>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</si>
  <si>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</si>
  <si>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</si>
  <si>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</si>
  <si>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</si>
  <si>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</si>
  <si>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</si>
  <si>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</si>
  <si>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</si>
  <si>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</si>
  <si>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</si>
  <si>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</si>
  <si>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</si>
  <si>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</si>
  <si>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</si>
  <si>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</si>
  <si>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</si>
  <si>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</si>
  <si>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</si>
  <si>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</si>
  <si>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</si>
  <si>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</si>
  <si>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</si>
  <si>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</si>
  <si>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</si>
  <si>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</si>
  <si>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</si>
  <si>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</si>
  <si>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</si>
  <si>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</si>
  <si>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</si>
  <si>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</si>
  <si>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</si>
  <si>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</si>
  <si>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</si>
  <si>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</si>
  <si>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</si>
  <si>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</si>
  <si>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</si>
  <si>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</si>
  <si>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</si>
  <si>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</si>
  <si>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</si>
  <si>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</si>
  <si>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</si>
  <si>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</si>
  <si>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</si>
  <si>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</si>
  <si>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</si>
  <si>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</si>
  <si>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</si>
  <si>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</si>
  <si>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</si>
  <si>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</si>
  <si>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</si>
  <si>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</si>
  <si>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</si>
  <si>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</si>
  <si>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</si>
  <si>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</si>
  <si>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</si>
  <si>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</si>
  <si>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</si>
  <si>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</si>
  <si>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</si>
  <si>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</si>
  <si>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</si>
  <si>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</si>
  <si>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</si>
  <si>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</si>
  <si>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</si>
  <si>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</si>
  <si>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</si>
  <si>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</si>
  <si>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</si>
  <si>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</si>
  <si>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</si>
  <si>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</si>
  <si>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</si>
  <si>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</si>
  <si>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</si>
  <si>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</si>
  <si>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</si>
  <si>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</si>
  <si>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</si>
  <si>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</si>
  <si>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</si>
  <si>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</si>
  <si>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</si>
  <si>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</si>
  <si>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</si>
  <si>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</si>
  <si>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</si>
  <si>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</si>
  <si>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</si>
  <si>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</si>
  <si>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</si>
  <si>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</si>
  <si>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</si>
  <si>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</si>
  <si>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</si>
  <si>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</si>
  <si>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</si>
  <si>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</si>
  <si>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</si>
  <si>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</si>
  <si>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</si>
  <si>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</si>
  <si>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</si>
  <si>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</si>
  <si>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</si>
  <si>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</si>
  <si>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</si>
  <si>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</si>
  <si>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</si>
  <si>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</si>
  <si>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</si>
  <si>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</si>
  <si>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</si>
  <si>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</si>
  <si>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</si>
  <si>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</si>
  <si>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</si>
  <si>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</si>
  <si>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</si>
  <si>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</si>
  <si>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</si>
  <si>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</si>
  <si>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</si>
  <si>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</si>
  <si>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</si>
  <si>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</si>
  <si>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</si>
  <si>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</si>
  <si>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</si>
  <si>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</si>
  <si>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</si>
  <si>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</si>
  <si>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</si>
  <si>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</si>
  <si>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</si>
  <si>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</si>
  <si>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</si>
  <si>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</si>
  <si>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</si>
  <si>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</si>
  <si>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</si>
  <si>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</si>
  <si>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</si>
  <si>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</si>
  <si>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</si>
  <si>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</si>
  <si>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</si>
  <si>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</si>
  <si>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</si>
  <si>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</si>
  <si>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</si>
  <si>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</si>
  <si>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</si>
  <si>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</si>
  <si>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</si>
  <si>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</si>
  <si>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</si>
  <si>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</si>
  <si>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</si>
  <si>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</si>
  <si>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</si>
  <si>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</si>
  <si>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</si>
  <si>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</si>
  <si>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</si>
  <si>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</si>
  <si>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</si>
  <si>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</si>
  <si>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</si>
  <si>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</si>
  <si>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</si>
  <si>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</si>
  <si>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</si>
  <si>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</si>
  <si>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</si>
  <si>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</si>
  <si>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</si>
  <si>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</si>
  <si>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</si>
  <si>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</si>
  <si>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</si>
  <si>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</si>
  <si>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</si>
  <si>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</si>
  <si>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</si>
  <si>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</si>
  <si>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</si>
  <si>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</si>
  <si>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</si>
  <si>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</si>
  <si>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</si>
  <si>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</si>
  <si>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</si>
  <si>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</si>
  <si>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</si>
  <si>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</si>
  <si>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</si>
  <si>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</si>
  <si>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</si>
  <si>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</si>
  <si>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</si>
  <si>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</si>
  <si>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</si>
  <si>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</si>
  <si>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</si>
  <si>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</si>
  <si>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</si>
  <si>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</si>
  <si>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</si>
  <si>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</si>
  <si>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</si>
  <si>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</si>
  <si>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</si>
  <si>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</si>
  <si>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</si>
  <si>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</si>
  <si>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</si>
  <si>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</si>
  <si>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</si>
  <si>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</si>
  <si>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</si>
  <si>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</si>
  <si>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</si>
  <si>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</si>
  <si>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</si>
  <si>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</si>
  <si>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</si>
  <si>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</si>
  <si>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</si>
  <si>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</si>
  <si>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</si>
  <si>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</si>
  <si>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</si>
  <si>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</si>
  <si>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</si>
  <si>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</si>
  <si>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</si>
  <si>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</si>
  <si>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</si>
  <si>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</si>
  <si>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</si>
  <si>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</si>
  <si>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</si>
  <si>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</si>
  <si>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</si>
  <si>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</si>
  <si>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</si>
  <si>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</si>
  <si>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</si>
  <si>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</si>
  <si>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</si>
  <si>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</si>
  <si>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</si>
  <si>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</si>
  <si>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</si>
  <si>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</si>
  <si>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</si>
  <si>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</si>
  <si>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</si>
  <si>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</si>
  <si>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</si>
  <si>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</si>
  <si>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</si>
  <si>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</si>
  <si>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</si>
  <si>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</si>
  <si>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</si>
  <si>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</si>
  <si>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</si>
  <si>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</si>
  <si>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</si>
  <si>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</si>
  <si>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</si>
  <si>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</si>
  <si>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</si>
  <si>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</si>
  <si>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</si>
  <si>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</si>
  <si>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</si>
  <si>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</si>
  <si>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</si>
  <si>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</si>
  <si>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</si>
  <si>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</si>
  <si>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</si>
  <si>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</si>
  <si>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</si>
  <si>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</si>
  <si>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</si>
  <si>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</si>
  <si>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</si>
  <si>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</si>
  <si>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</si>
  <si>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</si>
  <si>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</si>
  <si>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</si>
  <si>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</si>
  <si>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</si>
  <si>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</si>
  <si>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</si>
  <si>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</si>
  <si>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</si>
  <si>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</si>
  <si>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</si>
  <si>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</si>
  <si>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</si>
  <si>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</si>
  <si>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</si>
  <si>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</si>
  <si>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</si>
  <si>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</si>
  <si>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</si>
  <si>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</si>
  <si>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</si>
  <si>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</si>
  <si>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</si>
  <si>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</si>
  <si>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</si>
  <si>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</si>
  <si>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</si>
  <si>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</si>
  <si>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</si>
  <si>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</si>
  <si>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</si>
  <si>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</si>
  <si>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</si>
  <si>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</si>
  <si>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</si>
  <si>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</si>
  <si>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</si>
  <si>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</si>
  <si>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</si>
  <si>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</si>
  <si>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</si>
  <si>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</si>
  <si>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</si>
  <si>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</si>
  <si>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</si>
  <si>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</si>
  <si>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</si>
  <si>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</si>
  <si>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</si>
  <si>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</si>
  <si>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</si>
  <si>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</si>
  <si>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</si>
  <si>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</si>
  <si>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</si>
  <si>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</si>
  <si>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</si>
  <si>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</si>
  <si>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</si>
  <si>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</si>
  <si>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</si>
  <si>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</si>
  <si>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</si>
  <si>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</si>
  <si>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</si>
  <si>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</si>
  <si>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</si>
  <si>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</si>
  <si>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</si>
  <si>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</si>
  <si>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</si>
  <si>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</si>
  <si>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</si>
  <si>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</si>
  <si>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</si>
  <si>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</si>
  <si>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</si>
  <si>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</si>
  <si>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</si>
  <si>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</si>
  <si>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</si>
  <si>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</si>
  <si>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</si>
  <si>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</si>
  <si>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</si>
  <si>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</si>
  <si>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</si>
  <si>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</si>
  <si>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</si>
  <si>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</si>
  <si>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</si>
  <si>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</si>
  <si>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</si>
  <si>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</si>
  <si>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</si>
  <si>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</si>
  <si>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</si>
  <si>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</si>
  <si>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</si>
  <si>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</si>
  <si>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</si>
  <si>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</si>
  <si>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</si>
  <si>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</si>
  <si>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</si>
  <si>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</si>
  <si>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</si>
  <si>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</si>
  <si>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</si>
  <si>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</si>
  <si>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</si>
  <si>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</si>
  <si>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</si>
  <si>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</si>
  <si>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</si>
  <si>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</si>
  <si>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</si>
  <si>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</si>
  <si>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</si>
  <si>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</si>
  <si>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</si>
  <si>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</si>
  <si>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</si>
  <si>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</si>
  <si>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</si>
  <si>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</si>
  <si>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</si>
  <si>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</si>
  <si>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</si>
  <si>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</si>
  <si>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</si>
  <si>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</si>
  <si>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</si>
  <si>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</si>
  <si>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</si>
  <si>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</si>
  <si>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</si>
  <si>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</si>
  <si>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</si>
  <si>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</si>
  <si>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</si>
  <si>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</si>
  <si>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</si>
  <si>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</si>
  <si>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</si>
  <si>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</si>
  <si>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</si>
  <si>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</si>
  <si>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</si>
  <si>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</si>
  <si>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</si>
  <si>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</si>
  <si>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</si>
  <si>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</si>
  <si>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</si>
  <si>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</si>
  <si>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</si>
  <si>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</si>
  <si>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</si>
  <si>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</si>
  <si>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</si>
  <si>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</si>
  <si>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</si>
  <si>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</si>
  <si>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</si>
  <si>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</si>
  <si>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</si>
  <si>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</si>
  <si>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</si>
  <si>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</si>
  <si>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</si>
  <si>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</si>
  <si>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</si>
  <si>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</si>
  <si>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</si>
  <si>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</si>
  <si>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</si>
  <si>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</si>
  <si>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</si>
  <si>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</si>
  <si>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</si>
  <si>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</si>
  <si>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</si>
  <si>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</si>
  <si>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</si>
  <si>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</si>
  <si>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</si>
  <si>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</si>
  <si>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</si>
  <si>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</si>
  <si>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</si>
  <si>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</si>
  <si>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</si>
  <si>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</si>
  <si>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</si>
  <si>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</si>
  <si>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</si>
  <si>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</si>
  <si>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</si>
  <si>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</si>
  <si>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</si>
  <si>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</si>
  <si>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</si>
  <si>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</si>
  <si>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</si>
  <si>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</si>
  <si>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</si>
  <si>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</si>
  <si>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</si>
  <si>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</si>
  <si>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</si>
  <si>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</si>
  <si>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</si>
  <si>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</si>
  <si>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</si>
  <si>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</si>
  <si>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</si>
  <si>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</si>
  <si>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</si>
  <si>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</si>
  <si>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</si>
  <si>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</si>
  <si>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</si>
  <si>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</si>
  <si>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</si>
  <si>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</si>
  <si>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</si>
  <si>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</si>
  <si>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</si>
  <si>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</si>
  <si>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</si>
  <si>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</si>
  <si>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</si>
  <si>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</si>
  <si>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</si>
  <si>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</si>
  <si>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</si>
  <si>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</si>
  <si>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</si>
  <si>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</si>
  <si>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</si>
  <si>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</si>
  <si>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</si>
  <si>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</si>
  <si>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</si>
  <si>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</si>
  <si>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</si>
  <si>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</si>
  <si>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</si>
  <si>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</si>
  <si>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</si>
  <si>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</si>
  <si>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</si>
  <si>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</si>
  <si>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</si>
  <si>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</si>
  <si>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</si>
  <si>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</si>
  <si>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</si>
  <si>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</si>
  <si>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</si>
  <si>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</si>
  <si>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</si>
  <si>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</si>
  <si>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</si>
  <si>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</si>
  <si>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</si>
  <si>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</si>
  <si>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</si>
  <si>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</si>
  <si>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</si>
  <si>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</si>
  <si>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</si>
  <si>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</si>
  <si>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</si>
  <si>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</si>
  <si>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</si>
  <si>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</si>
  <si>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</si>
  <si>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</si>
  <si>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</si>
  <si>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</si>
  <si>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</si>
  <si>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</si>
  <si>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</si>
  <si>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</si>
  <si>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</si>
  <si>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</si>
  <si>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</si>
  <si>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</si>
  <si>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</si>
  <si>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</si>
  <si>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</si>
  <si>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</si>
  <si>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</si>
  <si>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</si>
  <si>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</si>
  <si>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</si>
  <si>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</si>
  <si>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</si>
  <si>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</si>
  <si>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</si>
  <si>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</si>
  <si>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</si>
  <si>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</si>
  <si>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</si>
  <si>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</si>
  <si>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</si>
  <si>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</si>
  <si>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</si>
  <si>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</si>
  <si>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</si>
  <si>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</si>
  <si>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</si>
  <si>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</si>
  <si>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</si>
  <si>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</si>
  <si>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</si>
  <si>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</si>
  <si>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</si>
  <si>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</si>
  <si>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</si>
  <si>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</si>
  <si>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</si>
  <si>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</si>
  <si>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</si>
  <si>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</si>
  <si>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</si>
  <si>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</si>
  <si>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</si>
  <si>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</si>
  <si>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</si>
  <si>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</si>
  <si>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</si>
  <si>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</si>
  <si>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</si>
  <si>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</si>
  <si>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</si>
  <si>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</si>
  <si>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</si>
  <si>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</si>
  <si>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</si>
  <si>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</si>
  <si>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</si>
  <si>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</si>
  <si>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</si>
  <si>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</si>
  <si>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</si>
  <si>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</si>
  <si>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</si>
  <si>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</si>
  <si>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</si>
  <si>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</si>
  <si>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</si>
  <si>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</si>
  <si>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</si>
  <si>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</si>
  <si>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</si>
  <si>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</si>
  <si>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</si>
  <si>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</si>
  <si>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</si>
  <si>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</si>
  <si>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</si>
  <si>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</si>
  <si>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</si>
  <si>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</si>
  <si>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</si>
  <si>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</si>
  <si>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</si>
  <si>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</si>
  <si>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</si>
  <si>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</si>
  <si>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</si>
  <si>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</si>
  <si>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</si>
  <si>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</si>
  <si>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</si>
  <si>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</si>
  <si>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</si>
  <si>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</si>
  <si>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</si>
  <si>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</si>
  <si>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</si>
  <si>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</si>
  <si>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</si>
  <si>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</si>
  <si>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</si>
  <si>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</si>
  <si>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</si>
  <si>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</si>
  <si>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</si>
  <si>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</si>
  <si>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</si>
  <si>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</si>
  <si>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</si>
  <si>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</si>
  <si>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</si>
  <si>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</si>
  <si>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</si>
  <si>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</si>
  <si>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</si>
  <si>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</si>
  <si>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</si>
  <si>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</si>
  <si>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</si>
  <si>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</si>
  <si>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</si>
  <si>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</si>
  <si>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</si>
  <si>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</si>
  <si>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</si>
  <si>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</si>
  <si>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</si>
  <si>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</si>
  <si>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</si>
  <si>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</si>
  <si>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</si>
  <si>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</si>
  <si>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</si>
  <si>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</si>
  <si>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</si>
  <si>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</si>
  <si>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</si>
  <si>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</si>
  <si>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</si>
  <si>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</si>
  <si>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</si>
  <si>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</si>
  <si>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</si>
  <si>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</si>
  <si>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</si>
  <si>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</si>
  <si>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</si>
  <si>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</si>
  <si>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</si>
  <si>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</si>
  <si>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</si>
  <si>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</si>
  <si>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</si>
  <si>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</si>
  <si>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</si>
  <si>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</si>
  <si>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</si>
  <si>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</si>
  <si>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</si>
  <si>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</si>
  <si>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</si>
  <si>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</si>
  <si>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</si>
  <si>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</si>
  <si>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</si>
  <si>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</si>
  <si>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</si>
  <si>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</si>
  <si>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</si>
  <si>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</si>
  <si>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</si>
  <si>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</si>
  <si>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</si>
  <si>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</si>
  <si>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</si>
  <si>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</si>
  <si>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</si>
  <si>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</si>
  <si>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</si>
  <si>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</si>
  <si>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</si>
  <si>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</si>
  <si>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</si>
  <si>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</si>
  <si>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</si>
  <si>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</si>
  <si>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</si>
  <si>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</si>
  <si>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</si>
  <si>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</si>
  <si>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</si>
  <si>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</si>
  <si>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</si>
  <si>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</si>
  <si>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</si>
  <si>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</si>
  <si>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</si>
  <si>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</si>
  <si>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</si>
  <si>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</si>
  <si>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</si>
  <si>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</si>
  <si>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</si>
  <si>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</si>
  <si>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</si>
  <si>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</si>
  <si>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</si>
  <si>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</si>
  <si>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</si>
  <si>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</si>
  <si>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</si>
  <si>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</si>
  <si>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</si>
  <si>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</si>
  <si>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</si>
  <si>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</si>
  <si>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</si>
  <si>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</si>
  <si>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</si>
  <si>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</si>
  <si>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</si>
  <si>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</si>
  <si>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</si>
  <si>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</si>
  <si>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</si>
  <si>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</si>
  <si>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</si>
  <si>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</si>
  <si>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</si>
  <si>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</si>
  <si>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</si>
  <si>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</si>
  <si>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</si>
  <si>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</si>
  <si>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</si>
  <si>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</si>
  <si>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</si>
  <si>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</si>
  <si>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</si>
  <si>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</si>
  <si>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</si>
  <si>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</si>
  <si>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</si>
  <si>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</si>
  <si>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</si>
  <si>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</si>
  <si>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</si>
  <si>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</si>
  <si>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</si>
  <si>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</si>
  <si>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</si>
  <si>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</si>
  <si>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</si>
  <si>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</si>
  <si>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</si>
  <si>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</si>
  <si>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</si>
  <si>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</si>
  <si>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</si>
  <si>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</si>
  <si>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</si>
  <si>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</si>
  <si>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</si>
  <si>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</si>
  <si>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</si>
  <si>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</si>
  <si>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</si>
  <si>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</si>
  <si>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</si>
  <si>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</si>
  <si>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</si>
  <si>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</si>
  <si>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</si>
  <si>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</si>
  <si>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</si>
  <si>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</si>
  <si>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</si>
  <si>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</si>
  <si>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</si>
  <si>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</si>
  <si>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</si>
  <si>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</si>
  <si>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</si>
  <si>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</si>
  <si>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</si>
  <si>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</si>
  <si>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</si>
  <si>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</si>
  <si>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</si>
  <si>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</si>
  <si>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</si>
  <si>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</si>
  <si>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</si>
  <si>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</si>
  <si>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</si>
  <si>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</si>
  <si>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</si>
  <si>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</si>
  <si>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</si>
  <si>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</si>
  <si>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</si>
  <si>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</si>
  <si>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</si>
  <si>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</si>
  <si>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</si>
  <si>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</si>
  <si>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</si>
  <si>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</si>
  <si>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</si>
  <si>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</si>
  <si>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</si>
  <si>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</si>
  <si>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</si>
  <si>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</si>
  <si>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</si>
  <si>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</si>
  <si>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</si>
  <si>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</si>
  <si>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</si>
  <si>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</si>
  <si>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</si>
  <si>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</si>
  <si>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</si>
  <si>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</si>
  <si>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</si>
  <si>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</si>
  <si>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</si>
  <si>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</si>
  <si>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</si>
  <si>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</si>
  <si>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</si>
  <si>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</si>
  <si>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</si>
  <si>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</si>
  <si>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</si>
  <si>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</si>
  <si>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</si>
  <si>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</si>
  <si>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</si>
  <si>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</si>
  <si>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</si>
  <si>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</si>
  <si>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</si>
  <si>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</si>
  <si>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</si>
  <si>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</si>
  <si>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</si>
  <si>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</si>
  <si>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</si>
  <si>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</si>
  <si>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</si>
  <si>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</si>
  <si>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</si>
  <si>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</si>
  <si>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</si>
  <si>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</si>
  <si>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</si>
  <si>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</si>
  <si>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</si>
  <si>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</si>
  <si>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</si>
  <si>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</si>
  <si>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</si>
  <si>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</si>
  <si>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</si>
  <si>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</si>
  <si>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</si>
  <si>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</si>
  <si>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</si>
  <si>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</si>
  <si>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</si>
  <si>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</si>
  <si>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</si>
  <si>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</si>
  <si>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</si>
  <si>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</si>
  <si>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</si>
  <si>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</si>
  <si>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</si>
  <si>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</si>
  <si>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</si>
  <si>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</si>
  <si>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</si>
  <si>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</si>
  <si>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</si>
  <si>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</si>
  <si>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</si>
  <si>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</si>
  <si>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</si>
  <si>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</si>
  <si>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</si>
  <si>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</si>
  <si>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</si>
  <si>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</si>
  <si>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</si>
  <si>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</si>
  <si>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</si>
  <si>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</si>
  <si>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</si>
  <si>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</si>
  <si>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</si>
  <si>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</si>
  <si>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</si>
  <si>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</si>
  <si>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</si>
  <si>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</si>
  <si>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</si>
  <si>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</si>
  <si>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</si>
  <si>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</si>
  <si>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</si>
  <si>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</si>
  <si>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</si>
  <si>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</si>
  <si>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</si>
  <si>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</si>
  <si>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</si>
  <si>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</si>
  <si>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</si>
  <si>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</si>
  <si>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</si>
  <si>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</si>
  <si>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</si>
  <si>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</si>
  <si>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</si>
  <si>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</si>
  <si>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</si>
  <si>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</si>
  <si>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</si>
  <si>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</si>
  <si>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</si>
  <si>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</si>
  <si>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</si>
  <si>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</si>
  <si>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</si>
  <si>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</si>
  <si>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</si>
  <si>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</si>
  <si>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</si>
  <si>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</si>
  <si>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</si>
  <si>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</si>
  <si>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</si>
  <si>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</si>
  <si>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</si>
  <si>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</si>
  <si>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</si>
  <si>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</si>
  <si>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</si>
  <si>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</si>
  <si>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</si>
  <si>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</si>
  <si>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</si>
  <si>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</si>
  <si>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</si>
  <si>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</si>
  <si>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</si>
  <si>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</si>
  <si>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</si>
  <si>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</si>
  <si>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</si>
  <si>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</si>
  <si>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</si>
  <si>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</si>
  <si>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</si>
  <si>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</si>
  <si>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</si>
  <si>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</si>
  <si>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</si>
  <si>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</si>
  <si>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</si>
  <si>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</si>
  <si>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</si>
  <si>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</si>
  <si>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</si>
  <si>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</si>
  <si>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</si>
  <si>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</si>
  <si>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</si>
  <si>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</si>
  <si>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</si>
  <si>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</si>
  <si>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</si>
  <si>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</si>
  <si>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</si>
  <si>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</si>
  <si>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</si>
  <si>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</si>
  <si>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</si>
  <si>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</si>
  <si>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</si>
  <si>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</si>
  <si>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</si>
  <si>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</si>
  <si>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</si>
  <si>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</si>
  <si>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</si>
  <si>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</si>
  <si>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</si>
  <si>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</si>
  <si>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</si>
  <si>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</si>
  <si>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</si>
  <si>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</si>
  <si>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</si>
  <si>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</si>
  <si>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</si>
  <si>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</si>
  <si>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</si>
  <si>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</si>
  <si>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</si>
  <si>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</si>
  <si>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</si>
  <si>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</si>
  <si>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</si>
  <si>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</si>
  <si>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</si>
  <si>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</si>
  <si>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</si>
  <si>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</si>
  <si>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</si>
  <si>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</si>
  <si>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</si>
  <si>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</si>
  <si>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</si>
  <si>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</si>
  <si>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</si>
  <si>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</si>
  <si>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</si>
  <si>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</si>
  <si>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</si>
  <si>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</si>
  <si>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</si>
  <si>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</si>
  <si>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</si>
  <si>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</si>
  <si>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</si>
  <si>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</si>
  <si>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</si>
  <si>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</si>
  <si>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</si>
  <si>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</si>
  <si>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</si>
  <si>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</si>
  <si>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</si>
  <si>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</si>
  <si>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</si>
  <si>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</si>
  <si>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</si>
  <si>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</si>
  <si>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</si>
  <si>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</si>
  <si>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</si>
  <si>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</si>
  <si>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</si>
  <si>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</si>
  <si>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</si>
  <si>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</si>
  <si>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</si>
  <si>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</si>
  <si>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</si>
  <si>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</si>
  <si>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</si>
  <si>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</si>
  <si>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</si>
  <si>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</si>
  <si>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</si>
  <si>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</si>
  <si>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</si>
  <si>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</si>
  <si>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</si>
  <si>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</si>
  <si>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</si>
  <si>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</si>
  <si>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</si>
  <si>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</si>
  <si>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</si>
  <si>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</si>
  <si>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</si>
  <si>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</si>
  <si>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</si>
  <si>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</si>
  <si>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</si>
  <si>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</si>
  <si>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</si>
  <si>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</si>
  <si>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</si>
  <si>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</si>
  <si>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</si>
  <si>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</si>
  <si>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</si>
  <si>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</si>
  <si>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</si>
  <si>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</si>
  <si>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</si>
  <si>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</si>
  <si>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</si>
  <si>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</si>
  <si>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</si>
  <si>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</si>
  <si>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</si>
  <si>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</si>
  <si>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</si>
  <si>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</si>
  <si>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</si>
  <si>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</si>
  <si>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</si>
  <si>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</si>
  <si>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</si>
  <si>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</si>
  <si>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</si>
  <si>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</si>
  <si>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</si>
  <si>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</si>
  <si>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</si>
  <si>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</si>
  <si>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</si>
  <si>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</si>
  <si>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</si>
  <si>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</si>
  <si>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</si>
  <si>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</si>
  <si>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</si>
  <si>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</si>
  <si>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</si>
  <si>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</si>
  <si>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</si>
  <si>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</si>
  <si>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</si>
  <si>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</si>
  <si>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</si>
  <si>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</si>
  <si>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</si>
  <si>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</si>
  <si>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</si>
  <si>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</si>
  <si>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</si>
  <si>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</si>
  <si>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</si>
  <si>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</si>
  <si>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</si>
  <si>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</si>
  <si>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</si>
  <si>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</si>
  <si>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</si>
  <si>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</si>
  <si>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</si>
  <si>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</si>
  <si>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</si>
  <si>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</si>
  <si>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</si>
  <si>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</si>
  <si>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</si>
  <si>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</si>
  <si>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</si>
  <si>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</si>
  <si>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</si>
  <si>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</si>
  <si>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</si>
  <si>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</si>
  <si>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</si>
  <si>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</si>
  <si>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</si>
  <si>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</si>
  <si>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</si>
  <si>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</si>
  <si>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</si>
  <si>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</si>
  <si>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</si>
  <si>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</si>
  <si>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</si>
  <si>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</si>
  <si>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</si>
  <si>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</si>
  <si>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</si>
  <si>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</si>
  <si>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</si>
  <si>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</si>
  <si>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</si>
  <si>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</si>
  <si>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</si>
  <si>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</si>
  <si>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</si>
  <si>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</si>
  <si>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</si>
  <si>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</si>
  <si>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</si>
  <si>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</si>
  <si>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</si>
  <si>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</si>
  <si>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</si>
  <si>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</si>
  <si>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</si>
  <si>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</si>
  <si>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</si>
  <si>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</si>
  <si>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</si>
  <si>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</si>
  <si>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</si>
  <si>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</si>
  <si>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</si>
  <si>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</si>
  <si>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</si>
  <si>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</si>
  <si>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</si>
  <si>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</si>
  <si>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</si>
  <si>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</si>
  <si>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</si>
  <si>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</si>
  <si>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</si>
  <si>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</si>
  <si>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</si>
  <si>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</si>
  <si>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</si>
  <si>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</si>
  <si>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</si>
  <si>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</si>
  <si>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</si>
  <si>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</si>
  <si>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</si>
  <si>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</si>
  <si>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</si>
  <si>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</si>
  <si>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</si>
  <si>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</si>
  <si>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</si>
  <si>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</si>
  <si>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</si>
  <si>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</si>
  <si>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</si>
  <si>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</si>
  <si>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</si>
  <si>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</si>
  <si>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</si>
  <si>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</si>
  <si>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</si>
  <si>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</si>
  <si>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</si>
  <si>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</si>
  <si>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</si>
  <si>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</si>
  <si>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</si>
  <si>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</si>
  <si>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</si>
  <si>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</si>
  <si>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</si>
  <si>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</si>
  <si>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</si>
  <si>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</si>
  <si>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</si>
  <si>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</si>
  <si>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</si>
  <si>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</si>
  <si>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</si>
  <si>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</si>
  <si>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</si>
  <si>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</si>
  <si>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</si>
  <si>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</si>
  <si>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</si>
  <si>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</si>
  <si>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</si>
  <si>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</si>
  <si>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</si>
  <si>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</si>
  <si>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</si>
  <si>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</si>
  <si>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</si>
  <si>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</si>
  <si>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</si>
  <si>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</si>
  <si>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</si>
  <si>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</si>
  <si>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</si>
  <si>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</si>
  <si>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</si>
  <si>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</si>
  <si>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</si>
  <si>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</si>
  <si>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</si>
  <si>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</si>
  <si>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</si>
  <si>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</si>
  <si>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</si>
  <si>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</si>
  <si>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</si>
  <si>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</si>
  <si>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</si>
  <si>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</si>
  <si>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</si>
  <si>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</si>
  <si>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</si>
  <si>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</si>
  <si>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</si>
  <si>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</si>
  <si>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</si>
  <si>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</si>
  <si>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</si>
  <si>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</si>
  <si>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</si>
  <si>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</si>
  <si>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</si>
  <si>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</si>
  <si>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</si>
  <si>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</si>
  <si>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</si>
  <si>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</si>
  <si>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</si>
  <si>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</si>
  <si>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</si>
  <si>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</si>
  <si>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</si>
  <si>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</si>
  <si>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</si>
  <si>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</si>
  <si>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</si>
  <si>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</si>
  <si>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</si>
  <si>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</si>
  <si>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</si>
  <si>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</si>
  <si>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</si>
  <si>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</si>
  <si>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</si>
  <si>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</si>
  <si>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</si>
  <si>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</si>
  <si>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</si>
  <si>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</si>
  <si>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</si>
  <si>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</si>
  <si>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</si>
  <si>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</si>
  <si>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</si>
  <si>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</si>
  <si>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</si>
  <si>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</si>
  <si>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</si>
  <si>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</si>
  <si>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</si>
  <si>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</si>
  <si>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</si>
  <si>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</si>
  <si>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</si>
  <si>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</si>
  <si>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</si>
  <si>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</si>
  <si>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</si>
  <si>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</si>
  <si>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</si>
  <si>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</si>
  <si>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</si>
  <si>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</si>
  <si>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</si>
  <si>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</si>
  <si>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</si>
  <si>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</si>
  <si>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</si>
  <si>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</si>
  <si>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</si>
  <si>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</si>
  <si>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</si>
  <si>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</si>
  <si>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</si>
  <si>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</si>
  <si>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</si>
  <si>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</si>
  <si>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</si>
  <si>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</si>
  <si>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</si>
  <si>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</si>
  <si>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</si>
  <si>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</si>
  <si>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</si>
  <si>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</si>
  <si>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</si>
  <si>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</si>
  <si>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</si>
  <si>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</si>
  <si>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</si>
  <si>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</si>
  <si>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</si>
  <si>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</si>
  <si>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</si>
  <si>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</si>
  <si>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</si>
  <si>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</si>
  <si>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</si>
  <si>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</si>
  <si>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</si>
  <si>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</si>
  <si>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</si>
  <si>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</si>
  <si>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</si>
  <si>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</si>
  <si>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</si>
  <si>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</si>
  <si>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</si>
  <si>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</si>
  <si>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</si>
  <si>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</si>
  <si>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</si>
  <si>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</si>
  <si>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</si>
  <si>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</si>
  <si>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</si>
  <si>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</si>
  <si>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</si>
  <si>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</si>
  <si>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</si>
  <si>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</si>
  <si>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</si>
  <si>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</si>
  <si>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</si>
  <si>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</si>
  <si>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</si>
  <si>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</si>
  <si>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</si>
  <si>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</si>
  <si>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</si>
  <si>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</si>
  <si>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</si>
  <si>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</si>
  <si>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</si>
  <si>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</si>
  <si>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</si>
  <si>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</si>
  <si>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</si>
  <si>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</si>
  <si>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</si>
  <si>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</si>
  <si>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</si>
  <si>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</si>
  <si>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</si>
  <si>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</si>
  <si>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</si>
  <si>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</si>
  <si>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</si>
  <si>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</si>
  <si>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</si>
  <si>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</si>
  <si>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</si>
  <si>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</si>
  <si>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</si>
  <si>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</si>
  <si>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</si>
  <si>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</si>
  <si>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</si>
  <si>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</si>
  <si>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</si>
  <si>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</si>
  <si>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</si>
  <si>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</si>
  <si>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</si>
  <si>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</si>
  <si>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</si>
  <si>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</si>
  <si>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</si>
  <si>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</si>
  <si>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</si>
  <si>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</si>
  <si>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</si>
  <si>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</si>
  <si>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</si>
  <si>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</si>
  <si>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</si>
  <si>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</si>
  <si>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</si>
  <si>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</si>
  <si>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</si>
  <si>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</si>
  <si>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</si>
  <si>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</si>
  <si>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</si>
  <si>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</si>
  <si>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</si>
  <si>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</si>
  <si>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</si>
  <si>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</si>
  <si>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</si>
  <si>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</si>
  <si>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</si>
  <si>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</si>
  <si>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</si>
  <si>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</si>
  <si>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</si>
  <si>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</si>
  <si>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</si>
  <si>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</si>
  <si>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</si>
  <si>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</si>
  <si>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</si>
  <si>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</si>
  <si>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</si>
  <si>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</si>
  <si>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</si>
  <si>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</si>
  <si>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</si>
  <si>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</si>
  <si>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</si>
  <si>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</si>
  <si>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</si>
  <si>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</si>
  <si>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</si>
  <si>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</si>
  <si>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</si>
  <si>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</si>
  <si>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</si>
  <si>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</si>
  <si>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</si>
  <si>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</si>
  <si>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</si>
  <si>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</si>
  <si>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</si>
  <si>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</si>
  <si>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</si>
  <si>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</si>
  <si>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</si>
  <si>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</si>
  <si>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</si>
  <si>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</si>
  <si>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</si>
  <si>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</si>
  <si>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</si>
  <si>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</si>
  <si>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</si>
  <si>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</si>
  <si>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</si>
  <si>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</si>
  <si>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</si>
  <si>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</si>
  <si>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</si>
  <si>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</si>
  <si>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</si>
  <si>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</si>
  <si>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</si>
  <si>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</si>
  <si>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</si>
  <si>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</si>
  <si>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</si>
  <si>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</si>
  <si>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</si>
  <si>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</si>
  <si>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</si>
  <si>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</si>
  <si>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</si>
  <si>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</si>
  <si>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</si>
  <si>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</si>
  <si>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</si>
  <si>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</si>
  <si>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</si>
  <si>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</si>
  <si>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</si>
  <si>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</si>
  <si>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</si>
  <si>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</si>
  <si>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</si>
  <si>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</si>
  <si>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</si>
  <si>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</si>
  <si>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</si>
  <si>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</si>
  <si>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</si>
  <si>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</si>
  <si>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</si>
  <si>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</si>
  <si>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</si>
  <si>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</si>
  <si>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</si>
  <si>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</si>
  <si>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</si>
  <si>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</si>
  <si>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</si>
  <si>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</si>
  <si>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</si>
  <si>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</si>
  <si>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</si>
  <si>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</si>
  <si>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</si>
  <si>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</si>
  <si>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</si>
  <si>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</si>
  <si>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</si>
  <si>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</si>
  <si>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</si>
  <si>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</si>
  <si>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</si>
  <si>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</si>
  <si>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</si>
  <si>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</si>
  <si>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</si>
  <si>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</si>
  <si>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</si>
  <si>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</si>
  <si>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</si>
  <si>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</si>
  <si>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</si>
  <si>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</si>
  <si>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</si>
  <si>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</si>
  <si>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</si>
  <si>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</si>
  <si>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</si>
  <si>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</si>
  <si>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</si>
  <si>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</si>
  <si>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</si>
  <si>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</si>
  <si>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</si>
  <si>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</si>
  <si>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</si>
  <si>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</si>
  <si>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</si>
  <si>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</si>
  <si>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</si>
  <si>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</si>
  <si>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</si>
  <si>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</si>
  <si>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</si>
  <si>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</si>
  <si>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</si>
  <si>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</si>
  <si>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</si>
  <si>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</si>
  <si>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</si>
  <si>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</si>
  <si>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</si>
  <si>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</si>
  <si>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</si>
  <si>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</si>
  <si>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</si>
  <si>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</si>
  <si>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</si>
  <si>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</si>
  <si>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</si>
  <si>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</si>
  <si>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</si>
  <si>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</si>
  <si>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</si>
  <si>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</si>
  <si>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</si>
  <si>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</si>
  <si>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</si>
  <si>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</si>
  <si>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</si>
  <si>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</si>
  <si>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</si>
  <si>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</si>
  <si>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</si>
  <si>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</si>
  <si>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</si>
  <si>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</si>
  <si>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</si>
  <si>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</si>
  <si>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</si>
  <si>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</si>
  <si>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</si>
  <si>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</si>
  <si>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</si>
  <si>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</si>
  <si>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</si>
  <si>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</si>
  <si>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</si>
  <si>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</si>
  <si>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</si>
  <si>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</si>
  <si>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</si>
  <si>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</si>
  <si>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</si>
  <si>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</si>
  <si>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</si>
  <si>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</si>
  <si>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</si>
  <si>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</si>
  <si>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</si>
  <si>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</si>
  <si>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</si>
  <si>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</si>
  <si>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</si>
  <si>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</si>
  <si>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</si>
  <si>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</si>
  <si>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</si>
  <si>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</si>
  <si>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</si>
  <si>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</si>
  <si>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</si>
  <si>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</si>
  <si>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</si>
  <si>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</si>
  <si>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</si>
  <si>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</si>
  <si>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</si>
  <si>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</si>
  <si>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</si>
  <si>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</si>
  <si>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</si>
  <si>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</si>
  <si>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</si>
  <si>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</si>
  <si>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</si>
  <si>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</si>
  <si>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</si>
  <si>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</si>
  <si>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</si>
  <si>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</si>
  <si>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</si>
  <si>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</si>
  <si>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</si>
  <si>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</si>
  <si>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</si>
  <si>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</si>
  <si>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</si>
  <si>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</si>
  <si>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</si>
  <si>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</si>
  <si>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</si>
  <si>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</si>
  <si>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</si>
  <si>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</si>
  <si>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</si>
  <si>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</si>
  <si>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</si>
  <si>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</si>
  <si>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</si>
  <si>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</si>
  <si>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</si>
  <si>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</si>
  <si>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</si>
  <si>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</si>
  <si>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</si>
  <si>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</si>
  <si>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</si>
  <si>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</si>
  <si>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</si>
  <si>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</si>
  <si>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</si>
  <si>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</si>
  <si>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</si>
  <si>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</si>
  <si>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</si>
  <si>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</si>
  <si>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</si>
  <si>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</si>
  <si>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</si>
  <si>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</si>
  <si>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</si>
  <si>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</si>
  <si>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</si>
  <si>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</si>
  <si>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</si>
  <si>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</si>
  <si>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</si>
  <si>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</si>
  <si>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</si>
  <si>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</si>
  <si>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</si>
  <si>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</si>
  <si>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</si>
  <si>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</si>
  <si>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</si>
  <si>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</si>
  <si>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</si>
  <si>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</si>
  <si>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</si>
  <si>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</si>
  <si>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</si>
  <si>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</si>
  <si>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</si>
  <si>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</si>
  <si>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</si>
  <si>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</si>
  <si>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</si>
  <si>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</si>
  <si>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</si>
  <si>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</si>
  <si>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</si>
  <si>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</si>
  <si>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</si>
  <si>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</si>
  <si>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</si>
  <si>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</si>
  <si>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</si>
  <si>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</si>
  <si>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</si>
  <si>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</si>
  <si>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</si>
  <si>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</si>
  <si>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</si>
  <si>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</si>
  <si>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</si>
  <si>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</si>
  <si>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</si>
  <si>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</si>
  <si>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</si>
  <si>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</si>
  <si>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</si>
  <si>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</si>
  <si>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</si>
  <si>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</si>
  <si>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</si>
  <si>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</si>
  <si>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</si>
  <si>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</si>
  <si>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</si>
  <si>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</si>
  <si>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</si>
  <si>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</si>
  <si>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</si>
  <si>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</si>
  <si>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</si>
  <si>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</si>
  <si>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</si>
  <si>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</si>
  <si>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</si>
  <si>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</si>
  <si>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</si>
  <si>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</si>
  <si>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</si>
  <si>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</si>
  <si>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</si>
  <si>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</si>
  <si>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</si>
  <si>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</si>
  <si>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</si>
  <si>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</si>
  <si>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</si>
  <si>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</si>
  <si>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</si>
  <si>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</si>
  <si>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</si>
  <si>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</si>
  <si>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</si>
  <si>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</si>
  <si>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</si>
  <si>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</si>
  <si>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</si>
  <si>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</si>
  <si>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</si>
  <si>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</si>
  <si>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</si>
  <si>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</si>
  <si>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</si>
  <si>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</si>
  <si>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</si>
  <si>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</si>
  <si>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</si>
  <si>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</si>
  <si>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</si>
  <si>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</si>
  <si>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</si>
  <si>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</si>
  <si>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</si>
  <si>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</si>
  <si>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</si>
  <si>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</si>
  <si>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</si>
  <si>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</si>
  <si>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</si>
  <si>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</si>
  <si>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</si>
  <si>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</si>
  <si>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</si>
  <si>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</si>
  <si>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</si>
  <si>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</si>
  <si>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</si>
  <si>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</si>
  <si>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</si>
  <si>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</si>
  <si>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</si>
  <si>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</si>
  <si>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</si>
  <si>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</si>
  <si>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</si>
  <si>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</si>
  <si>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</si>
  <si>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</si>
  <si>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</si>
  <si>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</si>
  <si>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</si>
  <si>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</si>
  <si>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</si>
  <si>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</si>
  <si>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</si>
  <si>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</si>
  <si>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</si>
  <si>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</si>
  <si>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</si>
  <si>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</si>
  <si>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</si>
  <si>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</si>
  <si>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</si>
  <si>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</si>
  <si>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</si>
  <si>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</si>
  <si>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</si>
  <si>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</si>
  <si>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</si>
  <si>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</si>
  <si>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</si>
  <si>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</si>
  <si>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</si>
  <si>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</si>
  <si>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</si>
  <si>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</si>
  <si>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</si>
  <si>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</si>
  <si>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</si>
  <si>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</si>
  <si>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</si>
  <si>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</si>
  <si>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</si>
  <si>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</si>
  <si>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</si>
  <si>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</si>
  <si>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</si>
  <si>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</si>
  <si>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</si>
  <si>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</si>
  <si>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</si>
  <si>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</si>
  <si>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</si>
  <si>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</si>
  <si>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</si>
  <si>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</si>
  <si>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</si>
  <si>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</si>
  <si>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</si>
  <si>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</si>
  <si>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</si>
  <si>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</si>
  <si>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</si>
  <si>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</si>
  <si>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</si>
  <si>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</si>
  <si>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</si>
  <si>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</si>
  <si>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</si>
  <si>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</si>
  <si>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</si>
  <si>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</si>
  <si>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</si>
  <si>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</si>
  <si>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</si>
  <si>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</si>
  <si>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</si>
  <si>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</si>
  <si>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</si>
  <si>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</si>
  <si>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</si>
  <si>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</si>
  <si>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</si>
  <si>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</si>
  <si>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</si>
  <si>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</si>
  <si>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</si>
  <si>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</si>
  <si>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</si>
  <si>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</si>
  <si>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</si>
  <si>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</si>
  <si>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</si>
  <si>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</si>
  <si>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</si>
  <si>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</si>
  <si>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</si>
  <si>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</si>
  <si>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</si>
  <si>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</si>
  <si>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</si>
  <si>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</si>
  <si>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</si>
  <si>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</si>
  <si>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</si>
  <si>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</si>
  <si>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</si>
  <si>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</si>
  <si>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</si>
  <si>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</si>
  <si>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</si>
  <si>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</si>
  <si>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</si>
  <si>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</si>
  <si>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</si>
  <si>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</si>
  <si>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</si>
  <si>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</si>
  <si>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</si>
  <si>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</si>
  <si>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</si>
  <si>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</si>
  <si>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</si>
  <si>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</si>
  <si>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</si>
  <si>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</si>
  <si>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</si>
  <si>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</si>
  <si>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</si>
  <si>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</si>
  <si>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</si>
  <si>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</si>
  <si>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</si>
  <si>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</si>
  <si>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</si>
  <si>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</si>
  <si>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</si>
  <si>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</si>
  <si>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</si>
  <si>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</si>
  <si>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</si>
  <si>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</si>
  <si>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</si>
  <si>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</si>
  <si>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</si>
  <si>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</si>
  <si>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</si>
  <si>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</si>
  <si>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</si>
  <si>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</si>
  <si>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</si>
  <si>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</si>
  <si>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</si>
  <si>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</si>
  <si>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</si>
  <si>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</si>
  <si>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</si>
  <si>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</si>
  <si>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</si>
  <si>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</si>
  <si>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</si>
  <si>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</si>
  <si>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</si>
  <si>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</si>
  <si>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</si>
  <si>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</si>
  <si>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</si>
  <si>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</si>
  <si>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</si>
  <si>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</si>
  <si>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</si>
  <si>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</si>
  <si>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</si>
  <si>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</si>
  <si>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</si>
  <si>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</si>
  <si>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</si>
  <si>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</si>
  <si>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</si>
  <si>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</si>
  <si>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</si>
  <si>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</si>
  <si>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</si>
  <si>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</si>
  <si>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</si>
  <si>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</si>
  <si>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</si>
  <si>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</si>
  <si>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</si>
  <si>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</si>
  <si>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</si>
  <si>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</si>
  <si>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</si>
  <si>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</si>
  <si>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</si>
  <si>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</si>
  <si>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</si>
  <si>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</si>
  <si>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</si>
  <si>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</si>
  <si>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</si>
  <si>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</si>
  <si>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</si>
  <si>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</si>
  <si>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</si>
  <si>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</si>
  <si>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</si>
  <si>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</si>
  <si>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</si>
  <si>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</si>
  <si>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</si>
  <si>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</si>
  <si>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</si>
  <si>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</si>
  <si>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</si>
  <si>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</si>
  <si>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</si>
  <si>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</si>
  <si>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</si>
  <si>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</si>
  <si>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</si>
  <si>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</si>
  <si>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</si>
  <si>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</si>
  <si>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</si>
  <si>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</si>
  <si>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</si>
  <si>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</si>
  <si>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</si>
  <si>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</si>
  <si>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</si>
  <si>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</si>
  <si>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</si>
  <si>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</si>
  <si>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</si>
  <si>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</si>
  <si>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</si>
  <si>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</si>
  <si>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</si>
  <si>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</si>
  <si>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</si>
  <si>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</si>
  <si>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</si>
  <si>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</si>
  <si>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</si>
  <si>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</si>
  <si>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</si>
  <si>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</si>
  <si>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</si>
  <si>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</si>
  <si>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</si>
  <si>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</si>
  <si>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</si>
  <si>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</si>
  <si>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</si>
  <si>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</si>
  <si>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</si>
  <si>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</si>
  <si>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</si>
  <si>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</si>
  <si>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</si>
  <si>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</si>
  <si>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</si>
  <si>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</si>
  <si>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</si>
  <si>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</si>
  <si>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</si>
  <si>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</si>
  <si>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</si>
  <si>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</si>
  <si>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</si>
  <si>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</si>
  <si>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</si>
  <si>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</si>
  <si>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</si>
  <si>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</si>
  <si>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</si>
  <si>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</si>
  <si>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</si>
  <si>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</si>
  <si>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</si>
  <si>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</si>
  <si>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</si>
  <si>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</si>
  <si>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</si>
  <si>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</si>
  <si>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</si>
  <si>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</si>
  <si>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</si>
  <si>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</si>
  <si>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</si>
  <si>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</si>
  <si>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</si>
  <si>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</si>
  <si>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</si>
  <si>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</si>
  <si>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</si>
  <si>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</si>
  <si>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</si>
  <si>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</si>
  <si>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</si>
  <si>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</si>
  <si>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</si>
  <si>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</si>
  <si>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</si>
  <si>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</si>
  <si>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</si>
  <si>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</si>
  <si>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</si>
  <si>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</si>
  <si>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</si>
  <si>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</si>
  <si>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</si>
  <si>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</si>
  <si>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</si>
  <si>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</si>
  <si>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</si>
  <si>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</si>
  <si>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</si>
  <si>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</si>
  <si>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</si>
  <si>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</si>
  <si>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</si>
  <si>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</si>
  <si>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</si>
  <si>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</si>
  <si>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</si>
  <si>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</si>
  <si>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</si>
  <si>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</si>
  <si>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</si>
  <si>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</si>
  <si>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</si>
  <si>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</si>
  <si>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</si>
  <si>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</si>
  <si>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</si>
  <si>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</si>
  <si>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</si>
  <si>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</si>
  <si>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</si>
  <si>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</si>
  <si>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</si>
  <si>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</si>
  <si>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</si>
  <si>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</si>
  <si>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</si>
  <si>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</si>
  <si>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</si>
  <si>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</si>
  <si>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</si>
  <si>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</si>
  <si>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</si>
  <si>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</si>
  <si>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</si>
  <si>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</si>
  <si>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</si>
  <si>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</si>
  <si>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</si>
  <si>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</si>
  <si>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</si>
  <si>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</si>
  <si>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</si>
  <si>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</si>
  <si>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</si>
  <si>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</si>
  <si>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</si>
  <si>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</si>
  <si>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</si>
  <si>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</si>
  <si>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</si>
  <si>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</si>
  <si>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</si>
  <si>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</si>
  <si>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</si>
  <si>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</si>
  <si>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</si>
  <si>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</si>
  <si>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</si>
  <si>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</si>
  <si>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</si>
  <si>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</si>
  <si>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</si>
  <si>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</si>
  <si>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</si>
  <si>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</si>
  <si>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</si>
  <si>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</si>
  <si>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</si>
  <si>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</si>
  <si>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</si>
  <si>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</si>
  <si>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</si>
  <si>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</si>
  <si>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</si>
  <si>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</si>
  <si>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</si>
  <si>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</si>
  <si>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</si>
  <si>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</si>
  <si>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</si>
  <si>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</si>
  <si>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</si>
  <si>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</si>
  <si>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</si>
  <si>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</si>
  <si>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</si>
  <si>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</si>
  <si>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</si>
  <si>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</si>
  <si>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</si>
  <si>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</si>
  <si>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</si>
  <si>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</si>
  <si>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</si>
  <si>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</si>
  <si>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</si>
  <si>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</si>
  <si>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</si>
  <si>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</si>
  <si>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</si>
  <si>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</si>
  <si>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</si>
  <si>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</si>
  <si>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</si>
  <si>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</si>
  <si>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</si>
  <si>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</si>
  <si>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</si>
  <si>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</si>
  <si>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</si>
  <si>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</si>
  <si>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</si>
  <si>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</si>
  <si>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</si>
  <si>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</si>
  <si>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</si>
  <si>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</si>
  <si>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</si>
  <si>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</si>
  <si>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</si>
  <si>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</si>
  <si>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</si>
  <si>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</si>
  <si>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</si>
  <si>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</si>
  <si>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</si>
  <si>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</si>
  <si>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</si>
  <si>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</si>
  <si>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</si>
  <si>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</si>
  <si>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</si>
  <si>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</si>
  <si>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</si>
  <si>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</si>
  <si>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</si>
  <si>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</si>
  <si>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</si>
  <si>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</si>
  <si>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</si>
  <si>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</si>
  <si>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</si>
  <si>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</si>
  <si>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</si>
  <si>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</si>
  <si>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</si>
  <si>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</si>
  <si>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</si>
  <si>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</si>
  <si>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</si>
  <si>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</si>
  <si>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</si>
  <si>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</si>
  <si>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</si>
  <si>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</si>
  <si>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</si>
  <si>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</si>
  <si>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</si>
  <si>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</si>
  <si>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</si>
  <si>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</si>
  <si>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</si>
  <si>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</si>
  <si>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</si>
  <si>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</si>
  <si>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</si>
  <si>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</si>
  <si>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</si>
  <si>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</si>
  <si>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</si>
  <si>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</si>
  <si>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</si>
  <si>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</si>
  <si>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</si>
  <si>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</si>
  <si>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</si>
  <si>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</si>
  <si>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</si>
  <si>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</si>
  <si>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</si>
  <si>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</si>
  <si>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</si>
  <si>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</si>
  <si>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</si>
  <si>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</si>
  <si>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</si>
  <si>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</si>
  <si>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</si>
  <si>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</si>
  <si>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</si>
  <si>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</si>
  <si>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</si>
  <si>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</si>
  <si>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</si>
  <si>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</si>
  <si>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</si>
  <si>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</si>
  <si>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</si>
  <si>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</si>
  <si>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</si>
  <si>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</si>
  <si>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</si>
  <si>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</si>
  <si>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</si>
  <si>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</si>
  <si>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</si>
  <si>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</si>
  <si>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</si>
  <si>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</si>
  <si>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</si>
  <si>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</si>
  <si>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</si>
  <si>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</si>
  <si>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</si>
  <si>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</si>
  <si>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</si>
  <si>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</si>
  <si>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</si>
  <si>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</si>
  <si>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</si>
  <si>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</si>
  <si>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</si>
  <si>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</si>
  <si>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</si>
  <si>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</si>
  <si>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</si>
  <si>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</si>
  <si>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</si>
  <si>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</si>
  <si>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</si>
  <si>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</si>
  <si>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</si>
  <si>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</si>
  <si>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</si>
  <si>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</si>
  <si>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</si>
  <si>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</si>
  <si>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</si>
  <si>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</si>
  <si>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</si>
  <si>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</si>
  <si>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</si>
  <si>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</si>
  <si>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</si>
  <si>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</si>
  <si>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</si>
  <si>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</si>
  <si>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</si>
  <si>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</si>
  <si>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</si>
  <si>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</si>
  <si>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</si>
  <si>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</si>
  <si>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</si>
  <si>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</si>
  <si>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</si>
  <si>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</si>
  <si>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</si>
  <si>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</si>
  <si>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</si>
  <si>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</si>
  <si>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</si>
  <si>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</si>
  <si>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</si>
  <si>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</si>
  <si>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</si>
  <si>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</si>
  <si>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</si>
  <si>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</si>
  <si>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</si>
  <si>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</si>
  <si>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</si>
  <si>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</si>
  <si>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</si>
  <si>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</si>
  <si>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</si>
  <si>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</si>
  <si>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</si>
  <si>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</si>
  <si>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</si>
  <si>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</si>
  <si>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</si>
  <si>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</si>
  <si>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</si>
  <si>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</si>
  <si>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</si>
  <si>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</si>
  <si>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</si>
  <si>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</si>
  <si>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</si>
  <si>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</si>
  <si>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</si>
  <si>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</si>
  <si>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</si>
  <si>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</si>
  <si>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</si>
  <si>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</si>
  <si>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</si>
  <si>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</si>
  <si>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</si>
  <si>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</si>
  <si>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</si>
  <si>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</si>
  <si>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</si>
  <si>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</si>
  <si>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</si>
  <si>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</si>
  <si>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</si>
  <si>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</si>
  <si>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</si>
  <si>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</si>
  <si>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</si>
  <si>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</si>
  <si>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</si>
  <si>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</si>
  <si>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</si>
  <si>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</si>
  <si>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</si>
  <si>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</si>
  <si>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</si>
  <si>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</si>
  <si>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</si>
  <si>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</si>
  <si>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</si>
  <si>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</si>
  <si>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</si>
  <si>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</si>
  <si>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</si>
  <si>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</si>
  <si>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</si>
  <si>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</si>
  <si>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</si>
  <si>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</si>
  <si>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</si>
  <si>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</si>
  <si>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</si>
  <si>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</si>
  <si>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</si>
  <si>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</si>
  <si>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</si>
  <si>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</si>
  <si>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</si>
  <si>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</si>
  <si>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</si>
  <si>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</si>
  <si>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</si>
  <si>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</si>
  <si>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</si>
  <si>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</si>
  <si>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</si>
  <si>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</si>
  <si>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</si>
  <si>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</si>
  <si>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</si>
  <si>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</si>
  <si>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</si>
  <si>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</si>
  <si>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</si>
  <si>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</si>
  <si>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</si>
  <si>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</si>
  <si>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</si>
  <si>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</si>
  <si>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</si>
  <si>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</si>
  <si>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</si>
  <si>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</si>
  <si>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</si>
  <si>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</si>
  <si>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</si>
  <si>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</si>
  <si>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</si>
  <si>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</si>
  <si>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</si>
  <si>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</si>
  <si>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</si>
  <si>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</si>
  <si>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</si>
  <si>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</si>
  <si>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</si>
  <si>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</si>
  <si>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</si>
  <si>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</si>
  <si>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</si>
  <si>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</si>
  <si>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</si>
  <si>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</si>
  <si>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</si>
  <si>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</si>
  <si>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</si>
  <si>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</si>
  <si>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</si>
  <si>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</si>
  <si>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</si>
  <si>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</si>
  <si>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</si>
  <si>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</si>
  <si>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</si>
  <si>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</si>
  <si>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</si>
  <si>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</si>
  <si>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</si>
  <si>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</si>
  <si>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</si>
  <si>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</si>
  <si>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</si>
  <si>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</si>
  <si>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</si>
  <si>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</si>
  <si>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</si>
  <si>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</si>
  <si>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</si>
  <si>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</si>
  <si>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</si>
  <si>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</si>
  <si>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</si>
  <si>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</si>
  <si>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</si>
  <si>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</si>
  <si>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</si>
  <si>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</si>
  <si>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</si>
  <si>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</si>
  <si>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</si>
  <si>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</si>
  <si>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</si>
  <si>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</si>
  <si>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</si>
  <si>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</si>
  <si>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</si>
  <si>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</si>
  <si>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</si>
  <si>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</si>
  <si>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</si>
  <si>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</si>
  <si>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</si>
  <si>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</si>
  <si>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</si>
  <si>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</si>
  <si>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</si>
  <si>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</si>
  <si>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</si>
  <si>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</si>
  <si>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</si>
  <si>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</si>
  <si>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</si>
  <si>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</si>
  <si>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</si>
  <si>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</si>
  <si>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</si>
  <si>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</si>
  <si>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</si>
  <si>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</si>
  <si>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</si>
  <si>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</si>
  <si>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</si>
  <si>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</si>
  <si>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</si>
  <si>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</si>
  <si>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</si>
  <si>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</si>
  <si>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</si>
  <si>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</si>
  <si>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</si>
  <si>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</si>
  <si>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</si>
  <si>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</si>
  <si>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</si>
  <si>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</si>
  <si>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</si>
  <si>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</si>
  <si>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</si>
  <si>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</si>
  <si>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</si>
  <si>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</si>
  <si>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</si>
  <si>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</si>
  <si>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</si>
  <si>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</si>
  <si>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</si>
  <si>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</si>
  <si>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</si>
  <si>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</si>
  <si>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</si>
  <si>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</si>
  <si>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</si>
  <si>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</si>
  <si>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</si>
  <si>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</si>
  <si>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</si>
  <si>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</si>
  <si>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</si>
  <si>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</si>
  <si>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</si>
  <si>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</si>
  <si>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</si>
  <si>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</si>
  <si>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</si>
  <si>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</si>
  <si>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</si>
  <si>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</si>
  <si>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</si>
  <si>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</si>
  <si>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</si>
  <si>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</si>
  <si>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</si>
  <si>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</si>
  <si>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</si>
  <si>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</si>
  <si>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</si>
  <si>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</si>
  <si>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</si>
  <si>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</si>
  <si>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</si>
  <si>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</si>
  <si>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</si>
  <si>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</si>
  <si>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</si>
  <si>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</si>
  <si>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</si>
  <si>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</si>
  <si>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</si>
  <si>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</si>
  <si>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</si>
  <si>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</si>
  <si>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</si>
  <si>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</si>
  <si>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</si>
  <si>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</si>
  <si>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</si>
  <si>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</si>
  <si>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</si>
  <si>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</si>
  <si>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</si>
  <si>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</si>
  <si>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</si>
  <si>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</si>
  <si>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</si>
  <si>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</si>
  <si>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</si>
  <si>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</si>
  <si>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</si>
  <si>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</si>
  <si>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</si>
  <si>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</si>
  <si>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</si>
  <si>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</si>
  <si>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</si>
  <si>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</si>
  <si>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</si>
  <si>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</si>
  <si>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</si>
  <si>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</si>
  <si>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</si>
  <si>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</si>
  <si>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</si>
  <si>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</si>
  <si>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</si>
  <si>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</si>
  <si>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</si>
  <si>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</si>
  <si>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</si>
  <si>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</si>
  <si>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</si>
  <si>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</si>
  <si>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</si>
  <si>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</si>
  <si>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</si>
  <si>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</si>
  <si>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</si>
  <si>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</si>
  <si>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</si>
  <si>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</si>
  <si>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</si>
  <si>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</si>
  <si>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</si>
  <si>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</si>
  <si>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</si>
  <si>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</si>
  <si>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</si>
  <si>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</si>
  <si>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</si>
  <si>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</si>
  <si>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</si>
  <si>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</si>
  <si>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</si>
  <si>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</si>
  <si>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</si>
  <si>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</si>
  <si>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</si>
  <si>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</si>
  <si>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</si>
  <si>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</si>
  <si>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</si>
  <si>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</si>
  <si>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</si>
  <si>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</si>
  <si>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</si>
  <si>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</si>
  <si>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</si>
  <si>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</si>
  <si>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</si>
  <si>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</si>
  <si>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</si>
  <si>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</si>
  <si>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</si>
  <si>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</si>
  <si>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</si>
  <si>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</si>
  <si>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</si>
  <si>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</si>
  <si>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</si>
  <si>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</si>
  <si>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</si>
  <si>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</si>
  <si>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</si>
  <si>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</si>
  <si>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</si>
  <si>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</si>
  <si>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</si>
  <si>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</si>
  <si>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</si>
  <si>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</si>
  <si>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</si>
  <si>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</si>
  <si>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</si>
  <si>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</si>
  <si>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</si>
  <si>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</si>
  <si>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</si>
  <si>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</si>
  <si>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</si>
  <si>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</si>
  <si>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</si>
  <si>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</si>
  <si>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</si>
  <si>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</si>
  <si>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</si>
  <si>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</si>
  <si>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</si>
  <si>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</si>
  <si>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</si>
  <si>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</si>
  <si>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</si>
  <si>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</si>
  <si>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</si>
  <si>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</si>
  <si>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</si>
  <si>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</si>
  <si>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</si>
  <si>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</si>
  <si>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</si>
  <si>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</si>
  <si>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</si>
  <si>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</si>
  <si>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</si>
  <si>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</si>
  <si>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</si>
  <si>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</si>
  <si>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</si>
  <si>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</si>
  <si>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</si>
  <si>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</si>
  <si>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</si>
  <si>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</si>
  <si>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</si>
  <si>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</si>
  <si>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</si>
  <si>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</si>
  <si>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</si>
  <si>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</si>
  <si>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</si>
  <si>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</si>
  <si>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</si>
  <si>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</si>
  <si>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</si>
  <si>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</si>
  <si>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</si>
  <si>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</si>
  <si>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</si>
  <si>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</si>
  <si>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</si>
  <si>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</si>
  <si>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</si>
  <si>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</si>
  <si>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</si>
  <si>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</si>
  <si>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</si>
  <si>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</si>
  <si>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</si>
  <si>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</si>
  <si>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</si>
  <si>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</si>
  <si>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</si>
  <si>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</si>
  <si>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</si>
  <si>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</si>
  <si>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</si>
  <si>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</si>
  <si>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</si>
  <si>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</si>
  <si>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</si>
  <si>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</si>
  <si>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</si>
  <si>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</si>
  <si>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</si>
  <si>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</si>
  <si>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</si>
  <si>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</si>
  <si>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</si>
  <si>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</si>
  <si>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</si>
  <si>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</si>
  <si>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</si>
  <si>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</si>
  <si>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</si>
  <si>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</si>
  <si>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</si>
  <si>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</si>
  <si>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</si>
  <si>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</si>
  <si>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</si>
  <si>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</si>
  <si>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</si>
  <si>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</si>
  <si>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</si>
  <si>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</si>
  <si>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</si>
  <si>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</si>
  <si>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</si>
  <si>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</si>
  <si>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</si>
  <si>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</si>
  <si>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</si>
  <si>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</si>
  <si>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</si>
  <si>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</si>
  <si>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</si>
  <si>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</si>
  <si>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</si>
  <si>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</si>
  <si>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</si>
  <si>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</si>
  <si>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</si>
  <si>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</si>
  <si>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</si>
  <si>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</si>
  <si>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</si>
  <si>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</si>
  <si>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</si>
  <si>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</si>
  <si>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</si>
  <si>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</si>
  <si>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</si>
  <si>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</si>
  <si>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</si>
  <si>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</si>
  <si>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</si>
  <si>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</si>
  <si>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</si>
  <si>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</si>
  <si>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</si>
  <si>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</si>
  <si>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</si>
  <si>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</si>
  <si>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</si>
  <si>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</si>
  <si>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</si>
  <si>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</si>
  <si>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</si>
  <si>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</si>
  <si>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</si>
  <si>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</si>
  <si>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</si>
  <si>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</si>
  <si>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</si>
  <si>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</si>
  <si>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</si>
  <si>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</si>
  <si>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</si>
  <si>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</si>
  <si>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</si>
  <si>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</si>
  <si>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</si>
  <si>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</si>
  <si>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</si>
  <si>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</si>
  <si>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</si>
  <si>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</si>
  <si>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</si>
  <si>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</si>
  <si>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</si>
  <si>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</si>
  <si>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</si>
  <si>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</si>
  <si>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</si>
  <si>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</si>
  <si>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</si>
  <si>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</si>
  <si>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</si>
  <si>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</si>
  <si>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</si>
  <si>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</si>
  <si>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</si>
  <si>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</si>
  <si>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</si>
  <si>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</si>
  <si>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</si>
  <si>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</si>
  <si>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</si>
  <si>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</si>
  <si>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</si>
  <si>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</si>
  <si>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</si>
  <si>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</si>
  <si>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</si>
  <si>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</si>
  <si>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</si>
  <si>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</si>
  <si>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</si>
  <si>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</si>
  <si>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</si>
  <si>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</si>
  <si>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</si>
  <si>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</si>
  <si>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</si>
  <si>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</si>
  <si>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</si>
  <si>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</si>
  <si>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</si>
  <si>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</si>
  <si>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</si>
  <si>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</si>
  <si>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</si>
  <si>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</si>
  <si>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</si>
  <si>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</si>
  <si>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</si>
  <si>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</si>
  <si>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</si>
  <si>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</si>
  <si>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</si>
  <si>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</si>
  <si>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</si>
  <si>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</si>
  <si>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</si>
  <si>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</si>
  <si>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</si>
  <si>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</si>
  <si>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</si>
  <si>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</si>
  <si>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</si>
  <si>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</si>
  <si>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</si>
  <si>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</si>
  <si>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</si>
  <si>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</si>
  <si>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</si>
  <si>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</si>
  <si>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</si>
  <si>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</si>
  <si>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</si>
  <si>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</si>
  <si>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</si>
  <si>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</si>
  <si>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</si>
  <si>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</si>
  <si>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</si>
  <si>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</si>
  <si>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</si>
  <si>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</si>
  <si>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</si>
  <si>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</si>
  <si>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</si>
  <si>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</si>
  <si>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</si>
  <si>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</si>
  <si>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</si>
  <si>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</si>
  <si>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</si>
  <si>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</si>
  <si>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</si>
  <si>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</si>
  <si>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</si>
  <si>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</si>
  <si>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</si>
  <si>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</si>
  <si>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</si>
  <si>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</si>
  <si>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</si>
  <si>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</si>
  <si>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</si>
  <si>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</si>
  <si>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</si>
  <si>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</si>
  <si>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</si>
  <si>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</si>
  <si>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</si>
  <si>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</si>
  <si>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</si>
  <si>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</si>
  <si>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</si>
  <si>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</si>
  <si>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</si>
  <si>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</si>
  <si>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</si>
  <si>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</si>
  <si>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</si>
  <si>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</si>
  <si>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</si>
  <si>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</si>
  <si>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</si>
  <si>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</si>
  <si>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</si>
  <si>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</si>
  <si>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</si>
  <si>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</si>
  <si>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</si>
  <si>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</si>
  <si>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</si>
  <si>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</si>
  <si>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</si>
  <si>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</si>
  <si>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</si>
  <si>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</si>
  <si>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</si>
  <si>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</si>
  <si>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</si>
  <si>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</si>
  <si>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</si>
  <si>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</si>
  <si>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</si>
  <si>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</si>
  <si>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</si>
  <si>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</si>
  <si>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</si>
  <si>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</si>
  <si>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</si>
  <si>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</si>
  <si>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</si>
  <si>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</si>
  <si>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</si>
  <si>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</si>
  <si>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</si>
  <si>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</si>
  <si>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</si>
  <si>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</si>
  <si>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</si>
  <si>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</si>
  <si>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</si>
  <si>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</si>
  <si>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</si>
  <si>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</si>
  <si>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</si>
  <si>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</si>
  <si>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</si>
  <si>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</si>
  <si>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</si>
  <si>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</si>
  <si>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</si>
  <si>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</si>
  <si>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</si>
  <si>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</si>
  <si>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</si>
  <si>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</si>
  <si>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</si>
  <si>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</si>
  <si>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</si>
  <si>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</si>
  <si>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</si>
  <si>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</si>
  <si>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</si>
  <si>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</si>
  <si>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</si>
  <si>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</si>
  <si>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</si>
  <si>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</si>
  <si>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</si>
  <si>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</si>
  <si>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</si>
  <si>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</si>
  <si>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</si>
  <si>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</si>
  <si>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</si>
  <si>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</si>
  <si>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</si>
  <si>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</si>
  <si>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</si>
  <si>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</si>
  <si>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</si>
  <si>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</si>
  <si>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</si>
  <si>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</si>
  <si>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</si>
  <si>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</si>
  <si>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</si>
  <si>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</si>
  <si>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</si>
  <si>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</si>
  <si>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</si>
  <si>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</si>
  <si>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</si>
  <si>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</si>
  <si>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</si>
  <si>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</si>
  <si>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</si>
  <si>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</si>
  <si>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</si>
  <si>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</si>
  <si>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</si>
  <si>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</si>
  <si>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</si>
  <si>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</si>
  <si>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</si>
  <si>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</si>
  <si>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</si>
  <si>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</si>
  <si>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</si>
  <si>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</si>
  <si>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</si>
  <si>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</si>
  <si>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</si>
  <si>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</si>
  <si>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</si>
  <si>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</si>
  <si>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</si>
  <si>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</si>
  <si>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</si>
  <si>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</si>
  <si>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</si>
  <si>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</si>
  <si>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</si>
  <si>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</si>
  <si>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</si>
  <si>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</si>
  <si>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</si>
  <si>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</si>
  <si>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</si>
  <si>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</si>
  <si>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</si>
  <si>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</si>
  <si>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</si>
  <si>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</si>
  <si>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</si>
  <si>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</si>
  <si>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</si>
  <si>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</si>
  <si>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</si>
  <si>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</si>
  <si>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</si>
  <si>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</si>
  <si>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</si>
  <si>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</si>
  <si>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</si>
  <si>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</si>
  <si>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</si>
  <si>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</si>
  <si>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</si>
  <si>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</si>
  <si>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</si>
  <si>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</si>
  <si>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</si>
  <si>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</si>
  <si>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</si>
  <si>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</si>
  <si>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</si>
  <si>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</si>
  <si>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</si>
  <si>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</si>
  <si>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</si>
  <si>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</si>
  <si>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</si>
  <si>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</si>
  <si>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</si>
  <si>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</si>
  <si>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</si>
  <si>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</si>
  <si>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</si>
  <si>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</si>
  <si>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</si>
  <si>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</si>
  <si>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</si>
  <si>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</si>
  <si>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</si>
  <si>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</si>
  <si>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</si>
  <si>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</si>
  <si>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</si>
  <si>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</si>
  <si>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</si>
  <si>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</si>
  <si>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</si>
  <si>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</si>
  <si>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</si>
  <si>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</si>
  <si>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</si>
  <si>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</si>
  <si>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</si>
  <si>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</si>
  <si>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</si>
  <si>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</si>
  <si>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</si>
  <si>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</si>
  <si>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</si>
  <si>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</si>
  <si>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</si>
  <si>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</si>
  <si>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</si>
  <si>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</si>
  <si>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</si>
  <si>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</si>
  <si>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</si>
  <si>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</si>
  <si>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</si>
  <si>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</si>
  <si>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</si>
  <si>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</si>
  <si>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</si>
  <si>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</si>
  <si>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</si>
  <si>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</si>
  <si>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</si>
  <si>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</si>
  <si>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</si>
  <si>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</si>
  <si>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</si>
  <si>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</si>
  <si>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</si>
  <si>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</si>
  <si>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</si>
  <si>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</si>
  <si>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</si>
  <si>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</si>
  <si>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</si>
  <si>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</si>
  <si>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</si>
  <si>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</si>
  <si>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</si>
  <si>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</si>
  <si>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</si>
  <si>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</si>
  <si>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</si>
  <si>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</si>
  <si>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</si>
  <si>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</si>
  <si>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</si>
  <si>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</si>
  <si>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</si>
  <si>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</si>
  <si>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</si>
  <si>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</si>
  <si>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</si>
  <si>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</si>
  <si>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</si>
  <si>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</si>
  <si>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</si>
  <si>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</si>
  <si>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</si>
  <si>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</si>
  <si>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</si>
  <si>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</si>
  <si>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</si>
  <si>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</si>
  <si>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</si>
  <si>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</si>
  <si>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</si>
  <si>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</si>
  <si>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</si>
  <si>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</si>
  <si>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</si>
  <si>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</si>
  <si>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</si>
  <si>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</si>
  <si>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</si>
  <si>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</si>
  <si>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</si>
  <si>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</si>
  <si>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</si>
  <si>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</si>
  <si>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</si>
  <si>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</si>
  <si>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</si>
  <si>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</si>
  <si>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</si>
  <si>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</si>
  <si>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</si>
  <si>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</si>
  <si>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</si>
  <si>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</si>
  <si>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</si>
  <si>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</si>
  <si>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</si>
  <si>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</si>
  <si>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</si>
  <si>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</si>
  <si>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</si>
  <si>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</si>
  <si>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</si>
  <si>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</si>
  <si>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</si>
  <si>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</si>
  <si>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</si>
  <si>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</si>
  <si>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</si>
  <si>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</si>
  <si>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</si>
  <si>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</si>
  <si>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</si>
  <si>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</si>
  <si>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</si>
  <si>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</si>
  <si>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</si>
  <si>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</si>
  <si>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</si>
  <si>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</si>
  <si>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</si>
  <si>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</si>
  <si>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</si>
  <si>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</si>
  <si>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</si>
  <si>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</si>
  <si>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</si>
  <si>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</si>
  <si>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</si>
  <si>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</si>
  <si>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</si>
  <si>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</si>
  <si>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</si>
  <si>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</si>
  <si>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</si>
  <si>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</si>
  <si>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</si>
  <si>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</si>
  <si>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</si>
  <si>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</si>
  <si>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</si>
  <si>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</si>
  <si>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</si>
  <si>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</si>
  <si>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</si>
  <si>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</si>
  <si>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</si>
  <si>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</si>
  <si>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</si>
  <si>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</si>
  <si>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</si>
  <si>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</si>
  <si>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</si>
  <si>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</si>
  <si>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</si>
  <si>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</si>
  <si>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</si>
  <si>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</si>
  <si>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</si>
  <si>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</si>
  <si>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</si>
  <si>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</si>
  <si>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</si>
  <si>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</si>
  <si>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</si>
  <si>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</si>
  <si>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</si>
  <si>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</si>
  <si>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</si>
  <si>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</si>
  <si>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</si>
  <si>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</si>
  <si>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</si>
  <si>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</si>
  <si>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</si>
  <si>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</si>
  <si>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</si>
  <si>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</si>
  <si>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</si>
  <si>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</si>
  <si>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</si>
  <si>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</si>
  <si>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</si>
  <si>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</si>
  <si>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</si>
  <si>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</si>
  <si>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</si>
  <si>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</si>
  <si>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</si>
  <si>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</si>
  <si>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</si>
  <si>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</si>
  <si>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</si>
  <si>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</si>
  <si>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</si>
  <si>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</si>
  <si>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</si>
  <si>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</si>
  <si>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</si>
  <si>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</si>
  <si>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</si>
  <si>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</si>
  <si>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</si>
  <si>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</si>
  <si>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</si>
  <si>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</si>
  <si>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</si>
  <si>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</si>
  <si>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</si>
  <si>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</si>
  <si>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</si>
  <si>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</si>
  <si>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</si>
  <si>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</si>
  <si>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</si>
  <si>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</si>
  <si>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</si>
  <si>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</si>
  <si>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</si>
  <si>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</si>
  <si>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</si>
  <si>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</si>
  <si>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</si>
  <si>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</si>
  <si>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</si>
  <si>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</si>
  <si>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</si>
  <si>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</si>
  <si>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</si>
  <si>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</si>
  <si>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</si>
  <si>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</si>
  <si>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</si>
  <si>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</si>
  <si>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</si>
  <si>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</si>
  <si>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</si>
  <si>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</si>
  <si>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</si>
  <si>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</si>
  <si>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</si>
  <si>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</si>
  <si>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</si>
  <si>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</si>
  <si>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</si>
  <si>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</si>
  <si>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</si>
  <si>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</si>
  <si>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</si>
  <si>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</si>
  <si>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</si>
  <si>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</si>
  <si>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</si>
  <si>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</si>
  <si>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</si>
  <si>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</si>
  <si>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</si>
  <si>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</si>
  <si>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</si>
  <si>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</si>
  <si>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</si>
  <si>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</si>
  <si>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</si>
  <si>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</si>
  <si>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</si>
  <si>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</si>
  <si>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</si>
  <si>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</si>
  <si>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</si>
  <si>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</si>
  <si>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</si>
  <si>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</si>
  <si>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</si>
  <si>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</si>
  <si>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</si>
  <si>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</si>
  <si>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</si>
  <si>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</si>
  <si>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</si>
  <si>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</si>
  <si>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</si>
  <si>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</si>
  <si>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</si>
  <si>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</si>
  <si>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</si>
  <si>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</si>
  <si>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</si>
  <si>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</si>
  <si>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</si>
  <si>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</si>
  <si>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</si>
  <si>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</si>
  <si>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</si>
  <si>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</si>
  <si>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</si>
  <si>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</si>
  <si>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</si>
  <si>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</si>
  <si>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</si>
  <si>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</si>
  <si>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</si>
  <si>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</si>
  <si>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</si>
  <si>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</si>
  <si>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</si>
  <si>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</si>
  <si>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</si>
  <si>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</si>
  <si>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</si>
  <si>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</si>
  <si>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</si>
  <si>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</si>
  <si>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</si>
  <si>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</si>
  <si>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</si>
  <si>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</si>
  <si>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</si>
  <si>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</si>
  <si>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</si>
  <si>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</si>
  <si>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</si>
  <si>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</si>
  <si>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</si>
  <si>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</si>
  <si>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</si>
  <si>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</si>
  <si>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</si>
  <si>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</si>
  <si>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</si>
  <si>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</si>
  <si>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</si>
  <si>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</si>
  <si>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</si>
  <si>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</si>
  <si>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</si>
  <si>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</si>
  <si>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</si>
  <si>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</si>
  <si>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</si>
  <si>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</si>
  <si>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</si>
  <si>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</si>
  <si>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</si>
  <si>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</si>
  <si>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</si>
  <si>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</si>
  <si>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</si>
  <si>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</si>
  <si>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</si>
  <si>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</si>
  <si>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</si>
  <si>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</si>
  <si>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</si>
  <si>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</si>
  <si>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</si>
  <si>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</si>
  <si>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</si>
  <si>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</si>
  <si>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</si>
  <si>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</si>
  <si>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</si>
  <si>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</si>
  <si>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</si>
  <si>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</si>
  <si>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</si>
  <si>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</si>
  <si>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</si>
  <si>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</si>
  <si>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</si>
  <si>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</si>
  <si>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</si>
  <si>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</si>
  <si>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</si>
  <si>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</si>
  <si>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</si>
  <si>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</si>
  <si>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</si>
  <si>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</si>
  <si>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</si>
  <si>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</si>
  <si>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</si>
  <si>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</si>
  <si>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</si>
  <si>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</si>
  <si>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</si>
  <si>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</si>
  <si>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</si>
  <si>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</si>
  <si>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</si>
  <si>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</si>
  <si>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</si>
  <si>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</si>
  <si>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</si>
  <si>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</si>
  <si>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</si>
  <si>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</si>
  <si>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</si>
  <si>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</si>
  <si>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</si>
  <si>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</si>
  <si>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</si>
  <si>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</si>
  <si>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</si>
  <si>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</si>
  <si>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</si>
  <si>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</si>
  <si>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</si>
  <si>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</si>
  <si>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</si>
  <si>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</si>
  <si>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</si>
  <si>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</si>
  <si>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</si>
  <si>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</si>
  <si>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</si>
  <si>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</si>
  <si>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</si>
  <si>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</si>
  <si>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</si>
  <si>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</si>
  <si>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</si>
  <si>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</si>
  <si>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</si>
  <si>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</si>
  <si>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</si>
  <si>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</si>
  <si>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</si>
  <si>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</si>
  <si>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</si>
  <si>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</si>
  <si>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</si>
  <si>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</si>
  <si>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</si>
  <si>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</si>
  <si>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</si>
  <si>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</si>
  <si>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</si>
  <si>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</si>
  <si>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</si>
  <si>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</si>
  <si>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</si>
  <si>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</si>
  <si>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</si>
  <si>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</si>
  <si>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</si>
  <si>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</si>
  <si>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</si>
  <si>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</si>
  <si>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</si>
  <si>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</si>
  <si>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</si>
  <si>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</si>
  <si>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</si>
  <si>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</si>
  <si>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</si>
  <si>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</si>
  <si>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</si>
  <si>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</si>
  <si>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</si>
  <si>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</si>
  <si>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</si>
  <si>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</si>
  <si>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</si>
  <si>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</si>
  <si>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</si>
  <si>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</si>
  <si>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</si>
  <si>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</si>
  <si>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</si>
  <si>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</si>
  <si>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</si>
  <si>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</si>
  <si>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</si>
  <si>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</si>
  <si>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</si>
  <si>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</si>
  <si>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</si>
  <si>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</si>
  <si>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</si>
  <si>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</si>
  <si>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</si>
  <si>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</si>
  <si>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</si>
  <si>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</si>
  <si>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</si>
  <si>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</si>
  <si>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</si>
  <si>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</si>
  <si>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</si>
  <si>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</si>
  <si>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</si>
  <si>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</si>
  <si>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</si>
  <si>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</si>
  <si>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</si>
  <si>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</si>
  <si>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</si>
  <si>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</si>
  <si>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</si>
  <si>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</si>
  <si>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</si>
  <si>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</si>
  <si>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</si>
  <si>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</si>
  <si>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</si>
  <si>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</si>
  <si>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</si>
  <si>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</si>
  <si>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</si>
  <si>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</si>
  <si>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</si>
  <si>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</si>
  <si>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</si>
  <si>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</si>
  <si>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</si>
  <si>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</si>
  <si>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</si>
  <si>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</si>
  <si>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</si>
  <si>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</si>
  <si>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</si>
  <si>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</si>
  <si>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</si>
  <si>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</si>
  <si>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</si>
  <si>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</si>
  <si>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</si>
  <si>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</si>
  <si>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</si>
  <si>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</si>
  <si>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</si>
  <si>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</si>
  <si>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</si>
  <si>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</si>
  <si>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</si>
  <si>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</si>
  <si>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</si>
  <si>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</si>
  <si>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</si>
  <si>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</si>
  <si>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</si>
  <si>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</si>
  <si>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</si>
  <si>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</si>
  <si>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</si>
  <si>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</si>
  <si>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</si>
  <si>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</si>
  <si>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</si>
  <si>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</si>
  <si>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</si>
  <si>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</si>
  <si>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</si>
  <si>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</si>
  <si>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</si>
  <si>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</si>
  <si>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</si>
  <si>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</si>
  <si>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</si>
  <si>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</si>
  <si>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</si>
  <si>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</si>
  <si>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</si>
  <si>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</si>
  <si>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</si>
  <si>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</si>
  <si>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</si>
  <si>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</si>
  <si>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</si>
  <si>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</si>
  <si>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</si>
  <si>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</si>
  <si>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</si>
  <si>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</si>
  <si>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</si>
  <si>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</si>
  <si>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</si>
  <si>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</si>
  <si>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</si>
  <si>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</si>
  <si>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</si>
  <si>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</si>
  <si>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</si>
  <si>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</si>
  <si>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</si>
  <si>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</si>
  <si>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</si>
  <si>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</si>
  <si>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</si>
  <si>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</si>
  <si>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</si>
  <si>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</si>
  <si>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</si>
  <si>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</si>
  <si>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</si>
  <si>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</si>
  <si>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</si>
  <si>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</si>
  <si>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</si>
  <si>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</si>
  <si>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</si>
  <si>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</si>
  <si>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</si>
  <si>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</si>
  <si>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</si>
  <si>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</si>
  <si>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</si>
  <si>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</si>
  <si>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</si>
  <si>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</si>
  <si>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</si>
  <si>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</si>
  <si>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</si>
  <si>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</si>
  <si>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</si>
  <si>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</si>
  <si>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</si>
  <si>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</si>
  <si>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</si>
  <si>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</si>
  <si>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</si>
  <si>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</si>
  <si>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</si>
  <si>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</si>
  <si>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</si>
  <si>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</si>
  <si>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</si>
  <si>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</si>
  <si>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</si>
  <si>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</si>
  <si>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</si>
  <si>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</si>
  <si>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</si>
  <si>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</si>
  <si>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</si>
  <si>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</si>
  <si>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</si>
  <si>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</si>
  <si>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</si>
  <si>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</si>
  <si>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</si>
  <si>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</si>
  <si>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</si>
  <si>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</si>
  <si>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</si>
  <si>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</si>
  <si>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</si>
  <si>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</si>
  <si>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</si>
  <si>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</si>
  <si>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</si>
  <si>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</si>
  <si>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</si>
  <si>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</si>
  <si>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</si>
  <si>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</si>
  <si>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</si>
  <si>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</si>
  <si>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</si>
  <si>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</si>
  <si>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</si>
  <si>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</si>
  <si>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</si>
  <si>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</si>
  <si>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</si>
  <si>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</si>
  <si>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</si>
  <si>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</si>
  <si>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</si>
  <si>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</si>
  <si>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</si>
  <si>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</si>
  <si>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</si>
  <si>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</si>
  <si>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</si>
  <si>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</si>
  <si>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</si>
  <si>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</si>
  <si>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</si>
  <si>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</si>
  <si>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</si>
  <si>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</si>
  <si>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</si>
  <si>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</si>
  <si>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</si>
  <si>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</si>
  <si>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</si>
  <si>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</si>
  <si>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</si>
  <si>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</si>
  <si>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</si>
  <si>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</si>
  <si>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</si>
  <si>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</si>
  <si>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</si>
  <si>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</si>
  <si>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</si>
  <si>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</si>
  <si>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</si>
  <si>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</si>
  <si>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</si>
  <si>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</si>
  <si>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</si>
  <si>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</si>
  <si>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</si>
  <si>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</si>
  <si>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</si>
  <si>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</si>
  <si>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</si>
  <si>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</si>
  <si>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</si>
  <si>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</si>
  <si>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</si>
  <si>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</si>
  <si>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</si>
  <si>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</si>
  <si>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</si>
  <si>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</si>
  <si>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</si>
  <si>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</si>
  <si>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</si>
  <si>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</si>
  <si>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</si>
  <si>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</si>
  <si>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</si>
  <si>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</si>
  <si>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</si>
  <si>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</si>
  <si>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</si>
  <si>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</si>
  <si>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</si>
  <si>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</si>
  <si>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</si>
  <si>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</si>
  <si>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</si>
  <si>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</si>
  <si>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</si>
  <si>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</si>
  <si>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</si>
  <si>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</si>
  <si>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</si>
  <si>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</si>
  <si>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</si>
  <si>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</si>
  <si>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</si>
  <si>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</si>
  <si>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</si>
  <si>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</si>
  <si>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</si>
  <si>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</si>
  <si>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</si>
  <si>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</si>
  <si>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</si>
  <si>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</si>
  <si>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</si>
  <si>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</si>
  <si>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</si>
  <si>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</si>
  <si>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</si>
  <si>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</si>
  <si>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</si>
  <si>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</si>
  <si>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</si>
  <si>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</si>
  <si>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</si>
  <si>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</si>
  <si>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</si>
  <si>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</si>
  <si>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</si>
  <si>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</si>
  <si>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</si>
  <si>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</si>
  <si>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</si>
  <si>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</si>
  <si>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</si>
  <si>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</si>
  <si>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</si>
  <si>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</si>
  <si>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</si>
  <si>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</si>
  <si>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</si>
  <si>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</si>
  <si>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</si>
  <si>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</si>
  <si>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</si>
  <si>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</si>
  <si>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</si>
  <si>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</si>
  <si>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</si>
  <si>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</si>
  <si>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</si>
  <si>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</si>
  <si>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</si>
  <si>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</si>
  <si>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</si>
  <si>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</si>
  <si>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</si>
  <si>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</si>
  <si>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</si>
  <si>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</si>
  <si>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</si>
  <si>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</si>
  <si>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</si>
  <si>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</si>
  <si>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</si>
  <si>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</si>
  <si>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</si>
  <si>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</si>
  <si>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</si>
  <si>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</si>
  <si>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</si>
  <si>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</si>
  <si>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</si>
  <si>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</si>
  <si>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</si>
  <si>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</si>
  <si>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</si>
  <si>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</si>
  <si>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</si>
  <si>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</si>
  <si>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</si>
  <si>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</si>
  <si>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</si>
  <si>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</si>
  <si>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</si>
  <si>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</si>
  <si>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</si>
  <si>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</si>
  <si>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</si>
  <si>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</si>
  <si>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</si>
  <si>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</si>
  <si>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</si>
  <si>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</si>
  <si>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</si>
  <si>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</si>
  <si>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</si>
  <si>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</si>
  <si>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</si>
  <si>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</si>
  <si>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</si>
  <si>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</si>
  <si>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</si>
  <si>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</si>
  <si>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</si>
  <si>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</si>
  <si>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</si>
  <si>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</si>
  <si>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</si>
  <si>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</si>
  <si>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</si>
  <si>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</si>
  <si>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</si>
  <si>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</si>
  <si>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</si>
  <si>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</si>
  <si>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</si>
  <si>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</si>
  <si>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</si>
  <si>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</si>
  <si>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</si>
  <si>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</si>
  <si>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</si>
  <si>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</si>
  <si>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</si>
  <si>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</si>
  <si>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</si>
  <si>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</si>
  <si>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</si>
  <si>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</si>
  <si>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</si>
  <si>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</si>
  <si>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</si>
  <si>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</si>
  <si>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</si>
  <si>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</si>
  <si>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</si>
  <si>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</si>
  <si>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</si>
  <si>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</si>
  <si>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</si>
  <si>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</si>
  <si>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</si>
  <si>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</si>
  <si>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</si>
  <si>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</si>
  <si>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</si>
  <si>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</si>
  <si>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</si>
  <si>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</si>
  <si>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</si>
  <si>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</si>
  <si>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</si>
  <si>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</si>
  <si>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</si>
  <si>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</si>
  <si>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</si>
  <si>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</si>
  <si>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</si>
  <si>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</si>
  <si>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</si>
  <si>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</si>
  <si>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</si>
  <si>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</si>
  <si>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</si>
  <si>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</si>
  <si>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</si>
  <si>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</si>
  <si>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</si>
  <si>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</si>
  <si>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</si>
  <si>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</si>
  <si>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</si>
  <si>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</si>
  <si>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</si>
  <si>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</si>
  <si>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</si>
  <si>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</si>
  <si>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</si>
  <si>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</si>
  <si>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</si>
  <si>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</si>
  <si>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</si>
  <si>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</si>
  <si>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</si>
  <si>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</si>
  <si>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</si>
  <si>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</si>
  <si>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</si>
  <si>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</si>
  <si>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</si>
  <si>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</si>
  <si>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</si>
  <si>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</si>
  <si>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</si>
  <si>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</si>
  <si>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</si>
  <si>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</si>
  <si>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</si>
  <si>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</si>
  <si>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</si>
  <si>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</si>
  <si>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</si>
  <si>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</si>
  <si>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</si>
  <si>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</si>
  <si>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</si>
  <si>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</si>
  <si>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</si>
  <si>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</si>
  <si>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</si>
  <si>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</si>
  <si>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</si>
  <si>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</si>
  <si>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</si>
  <si>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</si>
  <si>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</si>
  <si>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</si>
  <si>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</si>
  <si>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</si>
  <si>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</si>
  <si>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</si>
  <si>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</si>
  <si>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</si>
  <si>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</si>
  <si>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</si>
  <si>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</si>
  <si>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</si>
  <si>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</si>
  <si>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</si>
  <si>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</si>
  <si>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</si>
  <si>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</si>
  <si>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</si>
  <si>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</si>
  <si>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</si>
  <si>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</si>
  <si>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</si>
  <si>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</si>
  <si>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</si>
  <si>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</si>
  <si>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</si>
  <si>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</si>
  <si>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</si>
  <si>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</si>
  <si>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</si>
  <si>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</si>
  <si>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</si>
  <si>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</si>
  <si>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</si>
  <si>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</si>
  <si>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</si>
  <si>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</si>
  <si>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</si>
  <si>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</si>
  <si>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</si>
  <si>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</si>
  <si>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</si>
  <si>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</si>
  <si>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</si>
  <si>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</si>
  <si>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</si>
  <si>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</si>
  <si>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</si>
  <si>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</si>
  <si>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</si>
  <si>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</si>
  <si>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</si>
  <si>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</si>
  <si>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</si>
  <si>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</si>
  <si>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</si>
  <si>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</si>
  <si>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</si>
  <si>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</si>
  <si>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</si>
  <si>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</si>
  <si>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</si>
  <si>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</si>
  <si>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</si>
  <si>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</si>
  <si>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</si>
  <si>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</si>
  <si>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</si>
  <si>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</si>
  <si>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</si>
  <si>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</si>
  <si>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</si>
  <si>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</si>
  <si>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</si>
  <si>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</si>
  <si>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</si>
  <si>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</si>
  <si>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</si>
  <si>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</si>
  <si>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</si>
  <si>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</si>
  <si>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</si>
  <si>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</si>
  <si>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</si>
  <si>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</si>
  <si>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</si>
  <si>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</si>
  <si>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</si>
  <si>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</si>
  <si>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</si>
  <si>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</si>
  <si>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</si>
  <si>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</si>
  <si>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</si>
  <si>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</si>
  <si>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</si>
  <si>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</si>
  <si>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</si>
  <si>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</si>
  <si>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</si>
  <si>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</si>
  <si>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</si>
  <si>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</si>
  <si>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</si>
  <si>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</si>
  <si>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</si>
  <si>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</si>
  <si>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</si>
  <si>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</si>
  <si>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</si>
  <si>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</si>
  <si>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</si>
  <si>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</si>
  <si>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</si>
  <si>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</si>
  <si>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</si>
  <si>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</si>
  <si>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</si>
  <si>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</si>
  <si>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</si>
  <si>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</si>
  <si>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</si>
  <si>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</si>
  <si>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</si>
  <si>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</si>
  <si>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</si>
  <si>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</si>
  <si>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</si>
  <si>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</si>
  <si>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</si>
  <si>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</si>
  <si>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</si>
  <si>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</si>
  <si>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</si>
  <si>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</si>
  <si>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</si>
  <si>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</si>
  <si>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</si>
  <si>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</si>
  <si>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</si>
  <si>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</si>
  <si>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</si>
  <si>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</si>
  <si>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</si>
  <si>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</si>
  <si>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</si>
  <si>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</si>
  <si>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</si>
  <si>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</si>
  <si>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</si>
  <si>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</si>
  <si>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</si>
  <si>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</si>
  <si>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</si>
  <si>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</si>
  <si>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</si>
  <si>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</si>
  <si>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</si>
  <si>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</si>
  <si>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</si>
  <si>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</si>
  <si>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</si>
  <si>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</si>
  <si>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</si>
  <si>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</si>
  <si>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</si>
  <si>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</si>
  <si>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</si>
  <si>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</si>
  <si>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</si>
  <si>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</si>
  <si>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</si>
  <si>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</si>
  <si>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</si>
  <si>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</si>
  <si>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</si>
  <si>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</si>
  <si>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</si>
  <si>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</si>
  <si>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</si>
  <si>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</si>
  <si>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</si>
  <si>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</si>
  <si>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</si>
  <si>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</si>
  <si>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</si>
  <si>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</si>
  <si>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</si>
  <si>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</si>
  <si>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</si>
  <si>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</si>
  <si>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</si>
  <si>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</si>
  <si>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</si>
  <si>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</si>
  <si>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</si>
  <si>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</si>
  <si>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</si>
  <si>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</si>
  <si>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</si>
  <si>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</si>
  <si>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</si>
  <si>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</si>
  <si>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</si>
  <si>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</si>
  <si>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</si>
  <si>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</si>
  <si>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</si>
  <si>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</si>
  <si>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</si>
  <si>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</si>
  <si>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</si>
  <si>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</si>
  <si>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</si>
  <si>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</si>
  <si>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</si>
  <si>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</si>
  <si>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</si>
  <si>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</si>
  <si>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</si>
  <si>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</si>
  <si>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</si>
  <si>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</si>
  <si>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</si>
  <si>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</si>
  <si>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</si>
  <si>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</si>
  <si>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</si>
  <si>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</si>
  <si>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</si>
  <si>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</si>
  <si>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</si>
  <si>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</si>
  <si>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</si>
  <si>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</si>
  <si>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</si>
  <si>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</si>
  <si>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</si>
  <si>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</si>
  <si>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</si>
  <si>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</si>
  <si>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</si>
  <si>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</si>
  <si>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</si>
  <si>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</si>
  <si>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</si>
  <si>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</si>
  <si>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</si>
  <si>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</si>
  <si>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</si>
  <si>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</si>
  <si>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</si>
  <si>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</si>
  <si>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</si>
  <si>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</si>
  <si>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</si>
  <si>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</si>
  <si>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</si>
  <si>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</si>
  <si>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</si>
  <si>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</si>
  <si>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</si>
  <si>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</si>
  <si>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</si>
  <si>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</si>
  <si>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</si>
  <si>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</si>
  <si>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</si>
  <si>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</si>
  <si>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</si>
  <si>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</si>
  <si>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</si>
  <si>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</si>
  <si>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</si>
  <si>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</si>
  <si>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</si>
  <si>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</si>
  <si>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</si>
  <si>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</si>
  <si>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</si>
  <si>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</si>
  <si>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</si>
  <si>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</si>
  <si>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</si>
  <si>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</si>
  <si>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</si>
  <si>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</si>
  <si>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</si>
  <si>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</si>
  <si>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</si>
  <si>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</si>
  <si>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</si>
  <si>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</si>
  <si>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</si>
  <si>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</si>
  <si>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</si>
  <si>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</si>
  <si>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</si>
  <si>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</si>
  <si>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</si>
  <si>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</si>
  <si>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</si>
  <si>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</si>
  <si>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</si>
  <si>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</si>
  <si>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</si>
  <si>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</si>
  <si>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</si>
  <si>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</si>
  <si>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</si>
  <si>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</si>
  <si>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</si>
  <si>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</si>
  <si>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</si>
  <si>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</si>
  <si>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</si>
  <si>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</si>
  <si>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</si>
  <si>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</si>
  <si>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</si>
  <si>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</si>
  <si>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</si>
  <si>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</si>
  <si>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</si>
  <si>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</si>
  <si>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</si>
  <si>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</si>
  <si>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</si>
  <si>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</si>
  <si>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</si>
  <si>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</si>
  <si>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</si>
  <si>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</si>
  <si>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</si>
  <si>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</si>
  <si>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</si>
  <si>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</si>
  <si>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</si>
  <si>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</si>
  <si>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</si>
  <si>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</si>
  <si>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</si>
  <si>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</si>
  <si>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</si>
  <si>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</si>
  <si>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</si>
  <si>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</si>
  <si>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</si>
  <si>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</si>
  <si>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</si>
  <si>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</si>
  <si>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</si>
  <si>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</si>
  <si>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</si>
  <si>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</si>
  <si>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</si>
  <si>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</si>
  <si>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</si>
  <si>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</si>
  <si>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</si>
  <si>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</si>
  <si>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</si>
  <si>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</si>
  <si>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</si>
  <si>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</si>
  <si>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</si>
  <si>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</si>
  <si>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</si>
  <si>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</si>
  <si>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</si>
  <si>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</si>
  <si>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</si>
  <si>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</si>
  <si>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</si>
  <si>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</si>
  <si>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</si>
  <si>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</si>
  <si>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</si>
  <si>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</si>
  <si>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</si>
  <si>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</si>
  <si>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</si>
  <si>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</si>
  <si>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</si>
  <si>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</si>
  <si>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</si>
  <si>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</si>
  <si>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</si>
  <si>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</si>
  <si>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</si>
  <si>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</si>
  <si>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</si>
  <si>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</si>
  <si>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</si>
  <si>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</si>
  <si>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</si>
  <si>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</si>
  <si>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</si>
  <si>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</si>
  <si>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</si>
  <si>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</si>
  <si>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</si>
  <si>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</si>
  <si>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</si>
  <si>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</si>
  <si>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</si>
  <si>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</si>
  <si>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</si>
  <si>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</si>
  <si>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</si>
  <si>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</si>
  <si>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</si>
  <si>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</si>
  <si>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</si>
  <si>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</si>
  <si>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</si>
  <si>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</si>
  <si>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</si>
  <si>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</si>
  <si>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</si>
  <si>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</si>
  <si>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</si>
  <si>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</si>
  <si>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</si>
  <si>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</si>
  <si>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</si>
  <si>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</si>
  <si>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</si>
  <si>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</si>
  <si>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</si>
  <si>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</si>
  <si>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</si>
  <si>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</si>
  <si>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</si>
  <si>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</si>
  <si>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</si>
  <si>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</si>
  <si>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</si>
  <si>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</si>
  <si>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</si>
  <si>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</si>
  <si>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</si>
  <si>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</si>
  <si>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</si>
  <si>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</si>
  <si>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</si>
  <si>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</si>
  <si>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</si>
  <si>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</si>
  <si>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</si>
  <si>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</si>
  <si>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</si>
  <si>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</si>
  <si>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</si>
  <si>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</si>
  <si>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</si>
  <si>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</si>
  <si>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</si>
  <si>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</si>
  <si>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</si>
  <si>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</si>
  <si>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</si>
  <si>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</si>
  <si>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</si>
  <si>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</si>
  <si>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</si>
  <si>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</si>
  <si>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</si>
  <si>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</si>
  <si>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</si>
  <si>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</si>
  <si>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</si>
  <si>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</si>
  <si>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</si>
  <si>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</si>
  <si>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</si>
  <si>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</si>
  <si>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</si>
  <si>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</si>
  <si>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</si>
  <si>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</si>
  <si>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</si>
  <si>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</si>
  <si>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</si>
  <si>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</si>
  <si>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</si>
  <si>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</si>
  <si>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</si>
  <si>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</si>
  <si>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</si>
  <si>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</si>
  <si>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</si>
  <si>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</si>
  <si>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</si>
  <si>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</si>
  <si>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</si>
  <si>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</si>
  <si>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</si>
  <si>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</si>
  <si>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</si>
  <si>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</si>
  <si>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</si>
  <si>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</si>
  <si>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</si>
  <si>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</si>
  <si>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</si>
  <si>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</si>
  <si>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</si>
  <si>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</si>
  <si>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</si>
  <si>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</si>
  <si>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</si>
  <si>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</si>
  <si>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</si>
  <si>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</si>
  <si>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</si>
  <si>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</si>
  <si>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</si>
  <si>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</si>
  <si>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</si>
  <si>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</si>
  <si>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</si>
  <si>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</si>
  <si>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</si>
  <si>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</si>
  <si>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</si>
  <si>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</si>
  <si>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</si>
  <si>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</si>
  <si>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</si>
  <si>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</si>
  <si>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</si>
  <si>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</si>
  <si>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</si>
  <si>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</si>
  <si>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</si>
  <si>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</si>
  <si>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</si>
  <si>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</si>
  <si>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</si>
  <si>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</si>
  <si>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</si>
  <si>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</si>
  <si>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</si>
  <si>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</si>
  <si>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</si>
  <si>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</si>
  <si>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</si>
  <si>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</si>
  <si>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</si>
  <si>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</si>
  <si>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</si>
  <si>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</si>
  <si>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</si>
  <si>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</si>
  <si>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</si>
  <si>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</si>
  <si>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</si>
  <si>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</si>
  <si>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</si>
  <si>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</si>
  <si>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</si>
  <si>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</si>
  <si>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</si>
  <si>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</si>
  <si>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</si>
  <si>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</si>
  <si>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</si>
  <si>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</si>
  <si>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</si>
  <si>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</si>
  <si>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</si>
  <si>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</si>
  <si>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</si>
  <si>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</si>
  <si>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</si>
  <si>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</si>
  <si>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</si>
  <si>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</si>
  <si>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</si>
  <si>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</si>
  <si>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</si>
  <si>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</si>
  <si>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</si>
  <si>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</si>
  <si>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</si>
  <si>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</si>
  <si>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</si>
  <si>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</si>
  <si>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</si>
  <si>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</si>
  <si>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</si>
  <si>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</si>
  <si>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</si>
  <si>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</si>
  <si>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</si>
  <si>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</si>
  <si>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</si>
  <si>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</si>
  <si>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</si>
  <si>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</si>
  <si>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</si>
  <si>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</si>
  <si>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</si>
  <si>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</si>
  <si>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</si>
  <si>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</si>
  <si>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</si>
  <si>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</si>
  <si>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</si>
  <si>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</si>
  <si>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</si>
  <si>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</si>
  <si>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</si>
  <si>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</si>
  <si>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</si>
  <si>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</si>
  <si>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</si>
  <si>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</si>
  <si>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</si>
  <si>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</si>
  <si>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</si>
  <si>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</si>
  <si>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</si>
  <si>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</si>
  <si>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</si>
  <si>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</si>
  <si>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</si>
  <si>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</si>
  <si>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</si>
  <si>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</si>
  <si>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</si>
  <si>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</si>
  <si>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</si>
  <si>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</si>
  <si>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</si>
  <si>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</si>
  <si>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</si>
  <si>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</si>
  <si>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</si>
  <si>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</si>
  <si>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</si>
  <si>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</si>
  <si>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</si>
  <si>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</si>
  <si>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</si>
  <si>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</si>
  <si>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</si>
  <si>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</si>
  <si>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</si>
  <si>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</si>
  <si>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</si>
  <si>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</si>
  <si>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</si>
  <si>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</si>
  <si>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</si>
  <si>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</si>
  <si>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</si>
  <si>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</si>
  <si>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</si>
  <si>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</si>
  <si>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</si>
  <si>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</si>
  <si>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</si>
  <si>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</si>
  <si>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</si>
  <si>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</si>
  <si>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</si>
  <si>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</si>
  <si>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</si>
  <si>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</si>
  <si>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</si>
  <si>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</si>
  <si>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</si>
  <si>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</si>
  <si>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</si>
  <si>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</si>
  <si>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</si>
  <si>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</si>
  <si>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</si>
  <si>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</si>
  <si>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</si>
  <si>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</si>
  <si>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</si>
  <si>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</si>
  <si>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</si>
  <si>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</si>
  <si>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</si>
  <si>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</si>
  <si>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</si>
  <si>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</si>
  <si>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</si>
  <si>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</si>
  <si>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</si>
  <si>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</si>
  <si>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</si>
  <si>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</si>
  <si>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</si>
  <si>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</si>
  <si>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</si>
  <si>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</si>
  <si>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</si>
  <si>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</si>
  <si>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</si>
  <si>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</si>
  <si>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</si>
  <si>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</si>
  <si>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</si>
  <si>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</si>
  <si>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</si>
  <si>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</si>
  <si>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</si>
  <si>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</si>
  <si>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</si>
  <si>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</si>
  <si>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</si>
  <si>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</si>
  <si>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</si>
  <si>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</si>
  <si>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</si>
  <si>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</si>
  <si>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</si>
  <si>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</si>
  <si>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</si>
  <si>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</si>
  <si>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</si>
  <si>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</si>
  <si>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</si>
  <si>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</si>
  <si>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</si>
  <si>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</si>
  <si>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</si>
  <si>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</si>
  <si>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</si>
  <si>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</si>
  <si>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</si>
  <si>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</si>
  <si>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</si>
  <si>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</si>
  <si>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</si>
  <si>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</si>
  <si>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</si>
  <si>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</si>
  <si>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</si>
  <si>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</si>
  <si>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</si>
  <si>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</si>
  <si>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</si>
  <si>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</si>
  <si>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</si>
  <si>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</si>
  <si>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</si>
  <si>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</si>
  <si>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</si>
  <si>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</si>
  <si>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</si>
  <si>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</si>
  <si>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</si>
  <si>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</si>
  <si>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</si>
  <si>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</si>
  <si>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</si>
  <si>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</si>
  <si>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</si>
  <si>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</si>
  <si>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</si>
  <si>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</si>
  <si>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</si>
  <si>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</si>
  <si>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</si>
  <si>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</si>
  <si>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</si>
  <si>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</si>
  <si>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</si>
  <si>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</si>
  <si>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</si>
  <si>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</si>
  <si>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</si>
  <si>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</si>
  <si>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</si>
  <si>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</si>
  <si>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</si>
  <si>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</si>
  <si>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</si>
  <si>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</si>
  <si>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</si>
  <si>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</si>
  <si>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</si>
  <si>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</si>
  <si>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</si>
  <si>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</si>
  <si>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</si>
  <si>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</si>
  <si>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</si>
  <si>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</si>
  <si>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</si>
  <si>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</si>
  <si>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</si>
  <si>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</si>
  <si>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</si>
  <si>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</si>
  <si>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</si>
  <si>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</si>
  <si>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</si>
  <si>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</si>
  <si>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</si>
  <si>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</si>
  <si>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</si>
  <si>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</si>
  <si>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</si>
  <si>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</si>
  <si>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</si>
  <si>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</si>
  <si>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</si>
  <si>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</si>
  <si>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</si>
  <si>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</si>
  <si>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</si>
  <si>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</si>
  <si>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</si>
  <si>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</si>
  <si>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</si>
  <si>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</si>
  <si>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</si>
  <si>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</si>
  <si>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</si>
  <si>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</si>
  <si>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</si>
  <si>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</si>
  <si>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</si>
  <si>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</si>
  <si>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</si>
  <si>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</si>
  <si>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</si>
  <si>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</si>
  <si>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</si>
  <si>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</si>
  <si>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</si>
  <si>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</si>
  <si>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</si>
  <si>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</si>
  <si>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</si>
  <si>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</si>
  <si>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</si>
  <si>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</si>
  <si>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</si>
  <si>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</si>
  <si>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</si>
  <si>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</si>
  <si>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</si>
  <si>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</si>
  <si>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</si>
  <si>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</si>
  <si>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</si>
  <si>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</si>
  <si>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</si>
  <si>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</si>
  <si>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</si>
  <si>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</si>
  <si>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</si>
  <si>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</si>
  <si>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</si>
  <si>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</si>
  <si>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</si>
  <si>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</si>
  <si>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</si>
  <si>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</si>
  <si>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</si>
  <si>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</si>
  <si>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</si>
  <si>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</si>
  <si>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</si>
  <si>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</si>
  <si>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</si>
  <si>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</si>
  <si>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</si>
  <si>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</si>
  <si>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</si>
  <si>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</si>
  <si>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</si>
  <si>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</si>
  <si>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</si>
  <si>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</si>
  <si>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</si>
  <si>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</si>
  <si>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</si>
  <si>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</si>
  <si>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</si>
  <si>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</si>
  <si>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</si>
  <si>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</si>
  <si>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</si>
  <si>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</si>
  <si>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</si>
  <si>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</si>
  <si>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</si>
  <si>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</si>
  <si>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</si>
  <si>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</si>
  <si>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</si>
  <si>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</si>
  <si>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</si>
  <si>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</si>
  <si>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</si>
  <si>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</si>
  <si>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</si>
  <si>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</si>
  <si>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</si>
  <si>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</si>
  <si>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</si>
  <si>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</si>
  <si>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</si>
  <si>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</si>
  <si>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</si>
  <si>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</si>
  <si>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</si>
  <si>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</si>
  <si>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</si>
  <si>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</si>
  <si>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</si>
  <si>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</si>
  <si>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</si>
  <si>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</si>
  <si>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</si>
  <si>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</si>
  <si>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</si>
  <si>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</si>
  <si>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</si>
  <si>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</si>
  <si>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</si>
  <si>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</si>
  <si>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</si>
  <si>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</si>
  <si>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</si>
  <si>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</si>
  <si>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</si>
  <si>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</si>
  <si>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</si>
  <si>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</si>
  <si>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</si>
  <si>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</si>
  <si>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</si>
  <si>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</si>
  <si>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</si>
  <si>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</si>
  <si>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</si>
  <si>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</si>
  <si>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</si>
  <si>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</si>
  <si>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</si>
  <si>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</si>
  <si>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</si>
  <si>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</si>
  <si>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</si>
  <si>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</si>
  <si>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</si>
  <si>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</si>
  <si>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</si>
  <si>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</si>
  <si>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</si>
  <si>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</si>
  <si>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</si>
  <si>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</si>
  <si>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</si>
  <si>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</si>
  <si>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</si>
  <si>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</si>
  <si>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</si>
  <si>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</si>
  <si>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</si>
  <si>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</si>
  <si>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</si>
  <si>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</si>
  <si>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</si>
  <si>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</si>
  <si>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</si>
  <si>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</si>
  <si>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</si>
  <si>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</si>
  <si>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</si>
  <si>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</si>
  <si>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</si>
  <si>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</si>
  <si>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</si>
  <si>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</si>
  <si>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</si>
  <si>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</si>
  <si>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</si>
  <si>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</si>
  <si>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</si>
  <si>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</si>
  <si>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</si>
  <si>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</si>
  <si>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</si>
  <si>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</si>
  <si>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</si>
  <si>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</si>
  <si>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</si>
  <si>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</si>
  <si>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</si>
  <si>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</si>
  <si>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</si>
  <si>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</si>
  <si>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</si>
  <si>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</si>
  <si>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</si>
  <si>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</si>
  <si>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</si>
  <si>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</si>
  <si>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</si>
  <si>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</si>
  <si>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</si>
  <si>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</si>
  <si>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</si>
  <si>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</si>
  <si>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</si>
  <si>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</si>
  <si>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</si>
  <si>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</si>
  <si>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</si>
  <si>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</si>
  <si>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</si>
  <si>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</si>
  <si>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</si>
  <si>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</si>
  <si>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</si>
  <si>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</si>
  <si>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</si>
  <si>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</si>
  <si>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</si>
  <si>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</si>
  <si>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</si>
  <si>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</si>
  <si>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</si>
  <si>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</si>
  <si>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</si>
  <si>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</si>
  <si>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</si>
  <si>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</si>
  <si>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</si>
  <si>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</si>
  <si>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</si>
  <si>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</si>
  <si>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</si>
  <si>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</si>
  <si>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</si>
  <si>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</si>
  <si>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</si>
  <si>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</si>
  <si>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</si>
  <si>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</si>
  <si>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</si>
  <si>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</si>
  <si>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</si>
  <si>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</si>
  <si>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</si>
  <si>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</si>
  <si>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</si>
  <si>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</si>
  <si>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</si>
  <si>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</si>
  <si>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</si>
  <si>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</si>
  <si>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</si>
  <si>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</si>
  <si>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</si>
  <si>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</si>
  <si>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</si>
  <si>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</si>
  <si>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</si>
  <si>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</si>
  <si>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</si>
  <si>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</si>
  <si>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</si>
  <si>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</si>
  <si>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</si>
  <si>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</si>
  <si>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</si>
  <si>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</si>
  <si>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</si>
  <si>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</si>
  <si>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</si>
  <si>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</si>
  <si>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</si>
  <si>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</si>
  <si>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</si>
  <si>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</si>
  <si>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</si>
  <si>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</si>
  <si>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</si>
  <si>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</si>
  <si>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</si>
  <si>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</si>
  <si>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</si>
  <si>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</si>
  <si>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</si>
  <si>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</si>
  <si>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</si>
  <si>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</si>
  <si>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</si>
  <si>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</si>
  <si>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</si>
  <si>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</si>
  <si>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</si>
  <si>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</si>
  <si>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</si>
  <si>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</si>
  <si>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</si>
  <si>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</si>
  <si>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</si>
  <si>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</si>
  <si>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</si>
  <si>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</si>
  <si>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</si>
  <si>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</si>
  <si>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</si>
  <si>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</si>
  <si>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</si>
  <si>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</si>
  <si>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</si>
  <si>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</si>
  <si>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</si>
  <si>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</si>
  <si>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</si>
  <si>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</si>
  <si>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</si>
  <si>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</si>
  <si>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</si>
  <si>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</si>
  <si>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</si>
  <si>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</si>
  <si>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</si>
  <si>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</si>
  <si>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</si>
  <si>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</si>
  <si>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</si>
  <si>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</si>
  <si>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</si>
  <si>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</si>
  <si>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</si>
  <si>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</si>
  <si>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</si>
  <si>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</si>
  <si>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</si>
  <si>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</si>
  <si>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</si>
  <si>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</si>
  <si>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</si>
  <si>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</si>
  <si>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</si>
  <si>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</si>
  <si>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</si>
  <si>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</si>
  <si>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</si>
  <si>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</si>
  <si>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</si>
  <si>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</si>
  <si>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</si>
  <si>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</si>
  <si>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</si>
  <si>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</si>
  <si>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</si>
  <si>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</si>
  <si>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</si>
  <si>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</si>
  <si>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</si>
  <si>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</si>
  <si>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</si>
  <si>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</si>
  <si>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</si>
  <si>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</si>
  <si>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</si>
  <si>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</si>
  <si>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</si>
  <si>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</si>
  <si>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</si>
  <si>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</si>
  <si>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</si>
  <si>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</si>
  <si>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</si>
  <si>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</si>
  <si>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</si>
  <si>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</si>
  <si>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</si>
  <si>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</si>
  <si>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</si>
  <si>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</si>
  <si>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</si>
  <si>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</si>
  <si>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</si>
  <si>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</si>
  <si>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</si>
  <si>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</si>
  <si>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</si>
  <si>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</si>
  <si>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</si>
  <si>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</si>
  <si>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</si>
  <si>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</si>
  <si>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</si>
  <si>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</si>
  <si>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</si>
  <si>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</si>
  <si>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</si>
  <si>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</si>
  <si>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</si>
  <si>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</si>
  <si>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</si>
  <si>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</si>
  <si>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</si>
  <si>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</si>
  <si>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</si>
  <si>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</si>
  <si>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</si>
  <si>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</si>
  <si>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</si>
  <si>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</si>
  <si>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</si>
  <si>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</si>
  <si>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</si>
  <si>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</si>
  <si>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</si>
  <si>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</si>
  <si>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</si>
  <si>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</si>
  <si>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</si>
  <si>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</si>
  <si>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</si>
  <si>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</si>
  <si>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</si>
  <si>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</si>
  <si>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</si>
  <si>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</si>
  <si>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</si>
  <si>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</si>
  <si>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</si>
  <si>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</si>
  <si>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</si>
  <si>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</si>
  <si>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</si>
  <si>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</si>
  <si>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</si>
  <si>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</si>
  <si>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</si>
  <si>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</si>
  <si>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</si>
  <si>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</si>
  <si>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</si>
  <si>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</si>
  <si>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</si>
  <si>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</si>
  <si>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</si>
  <si>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</si>
  <si>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</si>
  <si>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</si>
  <si>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</si>
  <si>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</si>
  <si>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</si>
  <si>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</si>
  <si>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</si>
  <si>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</si>
  <si>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</si>
  <si>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</si>
  <si>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</si>
  <si>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</si>
  <si>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</si>
  <si>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</si>
  <si>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</si>
  <si>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</si>
  <si>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</si>
  <si>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</si>
  <si>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</si>
  <si>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</si>
  <si>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</si>
  <si>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</si>
  <si>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</si>
  <si>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</si>
  <si>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</si>
  <si>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</si>
  <si>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</si>
  <si>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</si>
  <si>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</si>
  <si>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</si>
  <si>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</si>
  <si>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</si>
  <si>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</si>
  <si>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</si>
  <si>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</si>
  <si>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</si>
  <si>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</si>
  <si>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</si>
  <si>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</si>
  <si>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</si>
  <si>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</si>
  <si>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</si>
  <si>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</si>
  <si>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</si>
  <si>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</si>
  <si>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</si>
  <si>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</si>
  <si>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</si>
  <si>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</si>
  <si>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</si>
  <si>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</si>
  <si>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</si>
  <si>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</si>
  <si>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</si>
  <si>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</si>
  <si>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</si>
  <si>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</si>
  <si>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</si>
  <si>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</si>
  <si>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</si>
  <si>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</si>
  <si>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</si>
  <si>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</si>
  <si>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</si>
  <si>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</si>
  <si>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</si>
  <si>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</si>
  <si>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</si>
  <si>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</si>
  <si>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</si>
  <si>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</si>
  <si>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</si>
  <si>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</si>
  <si>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</si>
  <si>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</si>
  <si>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</si>
  <si>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</si>
  <si>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</si>
  <si>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</si>
  <si>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</si>
  <si>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</si>
  <si>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</si>
  <si>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</si>
  <si>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</si>
  <si>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</si>
  <si>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</si>
  <si>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</si>
  <si>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</si>
  <si>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</si>
  <si>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</si>
  <si>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</si>
  <si>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</si>
  <si>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</si>
  <si>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</si>
  <si>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</si>
  <si>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</si>
  <si>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</si>
  <si>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</si>
  <si>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</si>
  <si>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</si>
  <si>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</si>
  <si>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</si>
  <si>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</si>
  <si>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</si>
  <si>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</si>
  <si>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</si>
  <si>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</si>
  <si>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</si>
  <si>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</si>
  <si>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</si>
  <si>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</si>
  <si>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</si>
  <si>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</si>
  <si>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</si>
  <si>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</si>
  <si>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</si>
  <si>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</si>
  <si>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</si>
  <si>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</si>
  <si>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</si>
  <si>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</si>
  <si>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</si>
  <si>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</si>
  <si>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</si>
  <si>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</si>
  <si>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</si>
  <si>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</si>
  <si>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</si>
  <si>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</si>
  <si>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</si>
  <si>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</si>
  <si>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</si>
  <si>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</si>
  <si>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</si>
  <si>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</si>
  <si>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</si>
  <si>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</si>
  <si>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</si>
  <si>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</si>
  <si>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</si>
  <si>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</si>
  <si>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</si>
  <si>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</si>
  <si>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</si>
  <si>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</si>
  <si>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</si>
  <si>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</si>
  <si>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</si>
  <si>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</si>
  <si>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</si>
  <si>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</si>
  <si>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</si>
  <si>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</si>
  <si>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</si>
  <si>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</si>
  <si>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</si>
  <si>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</si>
  <si>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</si>
  <si>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</si>
  <si>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</si>
  <si>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</si>
  <si>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</si>
  <si>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</si>
  <si>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</si>
  <si>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</si>
  <si>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</si>
  <si>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</si>
  <si>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</si>
  <si>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</si>
  <si>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</si>
  <si>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</si>
  <si>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</si>
  <si>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</si>
  <si>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</si>
  <si>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</si>
  <si>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</si>
  <si>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</si>
  <si>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</si>
  <si>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</si>
  <si>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</si>
  <si>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</si>
  <si>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</si>
  <si>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</si>
  <si>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</si>
  <si>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</si>
  <si>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</si>
  <si>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</si>
  <si>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</si>
  <si>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</si>
  <si>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</si>
  <si>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</si>
  <si>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</si>
  <si>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</si>
  <si>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</si>
  <si>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</si>
  <si>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</si>
  <si>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</si>
  <si>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</si>
  <si>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</si>
  <si>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</si>
  <si>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</si>
  <si>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</si>
  <si>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</si>
  <si>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</si>
  <si>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</si>
  <si>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</si>
  <si>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</si>
  <si>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</si>
  <si>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</si>
  <si>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</si>
  <si>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</si>
  <si>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</si>
  <si>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</si>
  <si>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</si>
  <si>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</si>
  <si>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</si>
  <si>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</si>
  <si>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</si>
  <si>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</si>
  <si>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</si>
  <si>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</si>
  <si>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</si>
  <si>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</si>
  <si>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</si>
  <si>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</si>
  <si>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</si>
  <si>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</si>
  <si>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</si>
  <si>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</si>
  <si>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</si>
  <si>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</si>
  <si>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</si>
  <si>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</si>
  <si>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</si>
  <si>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</si>
  <si>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</si>
  <si>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</si>
  <si>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</si>
  <si>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</si>
  <si>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</si>
  <si>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</si>
  <si>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</si>
  <si>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</si>
  <si>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</si>
  <si>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</si>
  <si>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</si>
  <si>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</si>
  <si>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</si>
  <si>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</si>
  <si>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</si>
  <si>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</si>
  <si>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</si>
  <si>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</si>
  <si>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</si>
  <si>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</si>
  <si>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</si>
  <si>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</si>
  <si>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</si>
  <si>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</si>
  <si>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</si>
  <si>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</si>
  <si>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</si>
  <si>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</si>
  <si>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</si>
  <si>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</si>
  <si>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</si>
  <si>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</si>
  <si>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</si>
  <si>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</si>
  <si>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</si>
  <si>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</si>
  <si>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</si>
  <si>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</si>
  <si>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</si>
  <si>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</si>
  <si>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</si>
  <si>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</si>
  <si>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</si>
  <si>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</si>
  <si>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</si>
  <si>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</si>
  <si>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</si>
  <si>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</si>
  <si>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</si>
  <si>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</si>
  <si>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</si>
  <si>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</si>
  <si>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</si>
  <si>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</si>
  <si>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</si>
  <si>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</si>
  <si>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</si>
  <si>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</si>
  <si>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</si>
  <si>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</si>
  <si>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</si>
  <si>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</si>
  <si>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</si>
  <si>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</si>
  <si>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</si>
  <si>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</si>
  <si>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</si>
  <si>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</si>
  <si>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</si>
  <si>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</si>
  <si>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</si>
  <si>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</si>
  <si>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</si>
  <si>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</si>
  <si>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</si>
  <si>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</si>
  <si>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</si>
  <si>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</si>
  <si>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</si>
  <si>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</si>
  <si>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</si>
  <si>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</si>
  <si>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</si>
  <si>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</si>
  <si>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</si>
  <si>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</si>
  <si>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</si>
  <si>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</si>
  <si>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</si>
  <si>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</si>
  <si>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</si>
  <si>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</si>
  <si>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</si>
  <si>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</si>
  <si>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</si>
  <si>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</si>
  <si>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</si>
  <si>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</si>
  <si>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</si>
  <si>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</si>
  <si>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</si>
  <si>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</si>
  <si>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</si>
  <si>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</si>
  <si>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</si>
  <si>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</si>
  <si>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</si>
  <si>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</si>
  <si>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</si>
  <si>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</si>
  <si>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</si>
  <si>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</si>
  <si>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</si>
  <si>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</si>
  <si>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</si>
  <si>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</si>
  <si>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</si>
  <si>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</si>
  <si>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</si>
  <si>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</si>
  <si>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</si>
  <si>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</si>
  <si>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</si>
  <si>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</si>
  <si>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</si>
  <si>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</si>
  <si>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</si>
  <si>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</si>
  <si>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</si>
  <si>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</si>
  <si>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</si>
  <si>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</si>
  <si>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</si>
  <si>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</si>
  <si>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</si>
  <si>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</si>
  <si>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</si>
  <si>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</si>
  <si>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</si>
  <si>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</si>
  <si>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</si>
  <si>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</si>
  <si>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</si>
  <si>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</si>
  <si>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</si>
  <si>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</si>
  <si>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</si>
  <si>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</si>
  <si>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</si>
  <si>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</si>
  <si>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</si>
  <si>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</si>
  <si>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</si>
  <si>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</si>
  <si>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</si>
  <si>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</si>
  <si>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</si>
  <si>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</si>
  <si>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</si>
  <si>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</si>
  <si>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</si>
  <si>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</si>
  <si>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</si>
  <si>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</si>
  <si>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</si>
  <si>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</si>
  <si>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</si>
  <si>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</si>
  <si>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</si>
  <si>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</si>
  <si>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</si>
  <si>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</si>
  <si>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</si>
  <si>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</si>
  <si>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</si>
  <si>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</si>
  <si>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</si>
  <si>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</si>
  <si>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</si>
  <si>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</si>
  <si>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</si>
  <si>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</si>
  <si>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</si>
  <si>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</si>
  <si>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</si>
  <si>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</si>
  <si>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</si>
  <si>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</si>
  <si>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</si>
  <si>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</si>
  <si>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</si>
  <si>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</si>
  <si>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</si>
  <si>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</si>
  <si>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</si>
  <si>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</si>
  <si>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</si>
  <si>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</si>
  <si>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</si>
  <si>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</si>
  <si>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</si>
  <si>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</si>
  <si>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</si>
  <si>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</si>
  <si>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</si>
  <si>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</si>
  <si>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</si>
  <si>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</si>
  <si>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</si>
  <si>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</si>
  <si>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</si>
  <si>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</si>
  <si>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</si>
  <si>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</si>
  <si>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</si>
  <si>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</si>
  <si>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</si>
  <si>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</si>
  <si>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</si>
  <si>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</si>
  <si>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</si>
  <si>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</si>
  <si>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</si>
  <si>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</si>
  <si>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</si>
  <si>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</si>
  <si>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</si>
  <si>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</si>
  <si>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</si>
  <si>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</si>
  <si>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</si>
  <si>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</si>
  <si>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</si>
  <si>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</si>
  <si>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</si>
  <si>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</si>
  <si>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</si>
  <si>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</si>
  <si>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</si>
  <si>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</si>
  <si>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</si>
  <si>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</si>
  <si>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</si>
  <si>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</si>
  <si>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</si>
  <si>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</si>
  <si>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</si>
  <si>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</si>
  <si>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</si>
  <si>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</si>
  <si>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</si>
  <si>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</si>
  <si>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</si>
  <si>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</si>
  <si>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</si>
  <si>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</si>
  <si>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</si>
  <si>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</si>
  <si>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</si>
  <si>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</si>
  <si>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</si>
  <si>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</si>
  <si>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</si>
  <si>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</si>
  <si>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</si>
  <si>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</si>
  <si>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</si>
  <si>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</si>
  <si>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</si>
  <si>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</si>
  <si>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</si>
  <si>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</si>
  <si>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</si>
  <si>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</si>
  <si>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</si>
  <si>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</si>
  <si>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</si>
  <si>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</si>
  <si>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</si>
  <si>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</si>
  <si>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</si>
  <si>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</si>
  <si>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</si>
  <si>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</si>
  <si>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</si>
  <si>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</si>
  <si>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</si>
  <si>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</si>
  <si>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</si>
  <si>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</si>
  <si>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</si>
  <si>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</si>
  <si>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</si>
  <si>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</si>
  <si>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</si>
  <si>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</si>
  <si>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</si>
  <si>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</si>
  <si>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</si>
  <si>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</si>
  <si>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</si>
  <si>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</si>
  <si>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</si>
  <si>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</si>
  <si>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</si>
  <si>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</si>
  <si>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</si>
  <si>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</si>
  <si>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</si>
  <si>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</si>
  <si>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</si>
  <si>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</si>
  <si>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</si>
  <si>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</si>
  <si>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</si>
  <si>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</si>
  <si>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</si>
  <si>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</si>
  <si>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</si>
  <si>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</si>
  <si>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</si>
  <si>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</si>
  <si>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</si>
  <si>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</si>
  <si>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</si>
  <si>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</si>
  <si>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</si>
  <si>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</si>
  <si>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</si>
  <si>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</si>
  <si>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</si>
  <si>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</si>
  <si>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</si>
  <si>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</si>
  <si>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</si>
  <si>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</si>
  <si>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</si>
  <si>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</si>
  <si>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</si>
  <si>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</si>
  <si>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</si>
  <si>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</si>
  <si>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</si>
  <si>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</si>
  <si>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</si>
  <si>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</si>
  <si>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</si>
  <si>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</si>
  <si>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</si>
  <si>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</si>
  <si>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</si>
  <si>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</si>
  <si>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</si>
  <si>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</si>
  <si>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</si>
  <si>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</si>
  <si>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</si>
  <si>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</si>
  <si>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</si>
  <si>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</si>
  <si>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</si>
  <si>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</si>
  <si>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</si>
  <si>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</si>
  <si>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</si>
  <si>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</si>
  <si>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</si>
  <si>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</si>
  <si>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</si>
  <si>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</si>
  <si>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</si>
  <si>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</si>
  <si>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</si>
  <si>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</si>
  <si>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</si>
  <si>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</si>
  <si>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</si>
  <si>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</si>
  <si>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</si>
  <si>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</si>
  <si>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</si>
  <si>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</si>
  <si>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</si>
  <si>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</si>
  <si>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</si>
  <si>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</si>
  <si>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</si>
  <si>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</si>
  <si>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</si>
  <si>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</si>
  <si>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</si>
  <si>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</si>
  <si>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</si>
  <si>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</si>
  <si>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</si>
  <si>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</si>
  <si>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</si>
  <si>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</si>
  <si>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</si>
  <si>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</si>
  <si>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</si>
  <si>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</si>
  <si>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</si>
  <si>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</si>
  <si>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</si>
  <si>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</si>
  <si>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</si>
  <si>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</si>
  <si>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</si>
  <si>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</si>
  <si>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</si>
  <si>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</si>
  <si>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</si>
  <si>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</si>
  <si>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</si>
  <si>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</si>
  <si>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</si>
  <si>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</si>
  <si>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</si>
  <si>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</si>
  <si>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</si>
  <si>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</si>
  <si>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</si>
  <si>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</si>
  <si>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</si>
  <si>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</si>
  <si>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</si>
  <si>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</si>
  <si>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</si>
  <si>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</si>
  <si>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</si>
  <si>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</si>
  <si>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</si>
  <si>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</si>
  <si>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</si>
  <si>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</si>
  <si>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</si>
  <si>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</si>
  <si>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</si>
  <si>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</si>
  <si>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</si>
  <si>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</si>
  <si>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</si>
  <si>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</si>
  <si>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</si>
  <si>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</si>
  <si>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</si>
  <si>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</si>
  <si>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</si>
  <si>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</si>
  <si>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</si>
  <si>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</si>
  <si>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</si>
  <si>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</si>
  <si>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</si>
  <si>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</si>
  <si>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</si>
  <si>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</si>
  <si>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</si>
  <si>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</si>
  <si>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</si>
  <si>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</si>
  <si>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</si>
  <si>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</si>
  <si>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</si>
  <si>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</si>
  <si>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</si>
  <si>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</si>
  <si>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</si>
  <si>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</si>
  <si>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</si>
  <si>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</si>
  <si>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</si>
  <si>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</si>
  <si>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</si>
  <si>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</si>
  <si>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</si>
  <si>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</si>
  <si>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</si>
  <si>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</si>
  <si>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</si>
  <si>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</si>
  <si>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</si>
  <si>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</si>
  <si>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</si>
  <si>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</si>
  <si>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</si>
  <si>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</si>
  <si>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</si>
  <si>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</si>
  <si>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</si>
  <si>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</si>
  <si>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</si>
  <si>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</si>
  <si>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</si>
  <si>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</si>
  <si>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</si>
  <si>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</si>
  <si>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</si>
  <si>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</si>
  <si>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</si>
  <si>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</si>
  <si>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</si>
  <si>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</si>
  <si>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</si>
  <si>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</si>
  <si>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</si>
  <si>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</si>
  <si>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</si>
  <si>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</si>
  <si>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</si>
  <si>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</si>
  <si>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</si>
  <si>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</si>
  <si>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</si>
  <si>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</si>
  <si>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</si>
  <si>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</si>
  <si>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</si>
  <si>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</si>
  <si>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</si>
  <si>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</si>
  <si>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</si>
  <si>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</si>
  <si>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</si>
  <si>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</si>
  <si>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</si>
  <si>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</si>
  <si>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</si>
  <si>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</si>
  <si>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</si>
  <si>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</si>
  <si>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</si>
  <si>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</si>
  <si>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</si>
  <si>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</si>
  <si>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</si>
  <si>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</si>
  <si>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</si>
  <si>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</si>
  <si>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</si>
  <si>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</si>
  <si>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</si>
  <si>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</si>
  <si>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</si>
  <si>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</si>
  <si>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</si>
  <si>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</si>
  <si>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</si>
  <si>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</si>
  <si>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</si>
  <si>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</si>
  <si>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</si>
  <si>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</si>
  <si>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</si>
  <si>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</si>
  <si>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</si>
  <si>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</si>
  <si>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</si>
  <si>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</si>
  <si>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</si>
  <si>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</si>
  <si>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</si>
  <si>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</si>
  <si>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</si>
  <si>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</si>
  <si>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</si>
  <si>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</si>
  <si>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</si>
  <si>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</si>
  <si>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</si>
  <si>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</si>
  <si>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</si>
  <si>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</si>
  <si>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</si>
  <si>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</si>
  <si>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</si>
  <si>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</si>
  <si>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</si>
  <si>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</si>
  <si>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</si>
  <si>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</si>
  <si>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</si>
  <si>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</si>
  <si>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</si>
  <si>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</si>
  <si>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</si>
  <si>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</si>
  <si>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</si>
  <si>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</si>
  <si>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</si>
  <si>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</si>
  <si>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</si>
  <si>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</si>
  <si>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</si>
  <si>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</si>
  <si>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</si>
  <si>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</si>
  <si>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</si>
  <si>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</si>
  <si>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</si>
  <si>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</si>
  <si>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</si>
  <si>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</si>
  <si>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</si>
  <si>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</si>
  <si>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</si>
  <si>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</si>
  <si>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</si>
  <si>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</si>
  <si>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</si>
  <si>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</si>
  <si>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</si>
  <si>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</si>
  <si>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</si>
  <si>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</si>
  <si>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</si>
  <si>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</si>
  <si>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</si>
  <si>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</si>
  <si>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</si>
  <si>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</si>
  <si>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</si>
  <si>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</si>
  <si>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</si>
  <si>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</si>
  <si>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</si>
  <si>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</si>
  <si>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</si>
  <si>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</si>
  <si>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</si>
  <si>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</si>
  <si>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</si>
  <si>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</si>
  <si>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</si>
  <si>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</si>
  <si>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</si>
  <si>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</si>
  <si>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</si>
  <si>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</si>
  <si>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</si>
  <si>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</si>
  <si>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</si>
  <si>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</si>
  <si>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</si>
  <si>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</si>
  <si>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</si>
  <si>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</si>
  <si>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</si>
  <si>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</si>
  <si>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</si>
  <si>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</si>
  <si>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</si>
  <si>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</si>
  <si>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</si>
  <si>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</si>
  <si>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</si>
  <si>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</si>
  <si>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</si>
  <si>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</si>
  <si>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</si>
  <si>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</si>
  <si>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</si>
  <si>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</si>
  <si>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</si>
  <si>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</si>
  <si>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</si>
  <si>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</si>
  <si>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</si>
  <si>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</si>
  <si>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</si>
  <si>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</si>
  <si>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</si>
  <si>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</si>
  <si>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</si>
  <si>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</si>
  <si>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</si>
  <si>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</si>
  <si>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</si>
  <si>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</si>
  <si>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</si>
  <si>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</si>
  <si>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</si>
  <si>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</si>
  <si>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</si>
  <si>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</si>
  <si>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</si>
  <si>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</si>
  <si>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</si>
  <si>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</si>
  <si>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</si>
  <si>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</si>
  <si>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</si>
  <si>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</si>
  <si>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</si>
  <si>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</si>
  <si>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</si>
  <si>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</si>
  <si>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</si>
  <si>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</si>
  <si>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</si>
  <si>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</si>
  <si>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</si>
  <si>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</si>
  <si>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</si>
  <si>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</si>
  <si>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</si>
  <si>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</si>
  <si>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</si>
  <si>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</si>
  <si>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</si>
  <si>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</si>
  <si>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</si>
  <si>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</si>
  <si>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</si>
  <si>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</si>
  <si>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</si>
  <si>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</si>
  <si>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</si>
  <si>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</si>
  <si>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</si>
  <si>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</si>
  <si>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</si>
  <si>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</si>
  <si>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</si>
  <si>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</si>
  <si>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</si>
  <si>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</si>
  <si>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</si>
  <si>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</si>
  <si>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</si>
  <si>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</si>
  <si>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</si>
  <si>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</si>
  <si>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</si>
  <si>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</si>
  <si>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</si>
  <si>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</si>
  <si>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</si>
  <si>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</si>
  <si>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</si>
  <si>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</si>
  <si>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</si>
  <si>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</si>
  <si>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</si>
  <si>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</si>
  <si>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</si>
  <si>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</si>
  <si>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</si>
  <si>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</si>
  <si>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</si>
  <si>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</si>
  <si>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</si>
  <si>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</si>
  <si>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</si>
  <si>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</si>
  <si>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</si>
  <si>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</si>
  <si>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</si>
  <si>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</si>
  <si>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</si>
  <si>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</si>
  <si>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</si>
  <si>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</si>
  <si>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</si>
  <si>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</si>
  <si>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</si>
  <si>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</si>
  <si>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</si>
  <si>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</si>
  <si>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</si>
  <si>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</si>
  <si>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</si>
  <si>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</si>
  <si>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</si>
  <si>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</si>
  <si>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</si>
  <si>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</si>
  <si>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</si>
  <si>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</si>
  <si>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</si>
  <si>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</si>
  <si>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</si>
  <si>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</si>
  <si>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</si>
  <si>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</si>
  <si>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</si>
  <si>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</si>
  <si>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</si>
  <si>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</si>
  <si>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</si>
  <si>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</si>
  <si>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</si>
  <si>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</si>
  <si>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</si>
  <si>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</si>
  <si>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</si>
  <si>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</si>
  <si>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</si>
  <si>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</si>
  <si>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</si>
  <si>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</si>
  <si>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</si>
  <si>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</si>
  <si>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</si>
  <si>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</si>
  <si>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</si>
  <si>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</si>
  <si>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</si>
  <si>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</si>
  <si>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</si>
  <si>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</si>
  <si>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</si>
  <si>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</si>
  <si>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</si>
  <si>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</si>
  <si>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</si>
  <si>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</si>
  <si>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</si>
  <si>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</si>
  <si>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</si>
  <si>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</si>
  <si>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</si>
  <si>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</si>
  <si>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</si>
  <si>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</si>
  <si>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</si>
  <si>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</si>
  <si>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</si>
  <si>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</si>
  <si>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</si>
  <si>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</si>
  <si>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</si>
  <si>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</si>
  <si>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</si>
  <si>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</si>
  <si>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</si>
  <si>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</si>
  <si>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</si>
  <si>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</si>
  <si>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</si>
  <si>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</si>
  <si>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</si>
  <si>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</si>
  <si>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</si>
  <si>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</si>
  <si>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</si>
  <si>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</si>
  <si>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</si>
  <si>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</si>
  <si>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</si>
  <si>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</si>
  <si>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</si>
  <si>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</si>
  <si>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</si>
  <si>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</si>
  <si>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</si>
  <si>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</si>
  <si>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</si>
  <si>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</si>
  <si>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</si>
  <si>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</si>
  <si>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</si>
  <si>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</si>
  <si>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</si>
  <si>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</si>
  <si>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</si>
  <si>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</si>
  <si>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</si>
  <si>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</si>
  <si>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</si>
  <si>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</si>
  <si>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</si>
  <si>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</si>
  <si>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</si>
  <si>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</si>
  <si>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</si>
  <si>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</si>
  <si>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</si>
  <si>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</si>
  <si>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</si>
  <si>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</si>
  <si>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</si>
  <si>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</si>
  <si>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</si>
  <si>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</si>
  <si>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</si>
  <si>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</si>
  <si>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</si>
  <si>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</si>
  <si>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</si>
  <si>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</si>
  <si>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</si>
  <si>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</si>
  <si>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</si>
  <si>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</si>
  <si>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</si>
  <si>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</si>
  <si>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</si>
  <si>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</si>
  <si>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</si>
  <si>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</si>
  <si>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</si>
  <si>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</si>
  <si>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</si>
  <si>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</si>
  <si>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</si>
  <si>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</si>
  <si>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</si>
  <si>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</si>
  <si>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</si>
  <si>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</si>
  <si>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</si>
  <si>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</si>
  <si>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</si>
  <si>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</si>
  <si>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</si>
  <si>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</si>
  <si>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</si>
  <si>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</si>
  <si>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</si>
  <si>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</si>
  <si>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</si>
  <si>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</si>
  <si>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</si>
  <si>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</si>
  <si>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</si>
  <si>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</si>
  <si>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</si>
  <si>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</si>
  <si>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</si>
  <si>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</si>
  <si>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</si>
  <si>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</si>
  <si>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</si>
  <si>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</si>
  <si>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</si>
  <si>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</si>
  <si>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</si>
  <si>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</si>
  <si>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</si>
  <si>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</si>
  <si>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</si>
  <si>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</si>
  <si>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</si>
  <si>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</si>
  <si>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</si>
  <si>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</si>
  <si>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</si>
  <si>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</si>
  <si>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</si>
  <si>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</si>
  <si>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</si>
  <si>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</si>
  <si>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</si>
  <si>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</si>
  <si>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</si>
  <si>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</si>
  <si>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</si>
  <si>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</si>
  <si>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</si>
  <si>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</si>
  <si>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</si>
  <si>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</si>
  <si>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</si>
  <si>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</si>
  <si>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</si>
  <si>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</si>
  <si>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</si>
  <si>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</si>
  <si>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</si>
  <si>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</si>
  <si>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</si>
  <si>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</si>
  <si>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</si>
  <si>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</si>
  <si>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</si>
  <si>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</si>
  <si>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</si>
  <si>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</si>
  <si>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</si>
  <si>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</si>
  <si>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</si>
  <si>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</si>
  <si>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</si>
  <si>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</si>
  <si>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</si>
  <si>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</si>
  <si>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</si>
  <si>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</si>
  <si>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</si>
  <si>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</si>
  <si>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</si>
  <si>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</si>
  <si>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</si>
  <si>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</si>
  <si>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</si>
  <si>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</si>
  <si>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</si>
  <si>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</si>
  <si>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</si>
  <si>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</si>
  <si>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</si>
  <si>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</si>
  <si>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</si>
  <si>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</si>
  <si>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</si>
  <si>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</si>
  <si>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</si>
  <si>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</si>
  <si>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</si>
  <si>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</si>
  <si>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</si>
  <si>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</si>
  <si>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</si>
  <si>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</si>
  <si>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</si>
  <si>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</si>
  <si>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</si>
  <si>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</si>
  <si>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</si>
  <si>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</si>
  <si>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</si>
  <si>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</si>
  <si>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</si>
  <si>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</si>
  <si>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</si>
  <si>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</si>
  <si>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</si>
  <si>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</si>
  <si>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</si>
  <si>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</si>
  <si>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</si>
  <si>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</si>
  <si>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</si>
  <si>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</si>
  <si>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</si>
  <si>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</si>
  <si>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</si>
  <si>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</si>
  <si>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</si>
  <si>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</si>
  <si>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</si>
  <si>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</si>
  <si>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</si>
  <si>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</si>
  <si>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</si>
  <si>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</si>
  <si>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</si>
  <si>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</si>
  <si>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</si>
  <si>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</si>
  <si>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</si>
  <si>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</si>
  <si>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</si>
  <si>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</si>
  <si>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</si>
  <si>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</si>
  <si>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</si>
  <si>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</si>
  <si>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</si>
  <si>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</si>
  <si>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</si>
  <si>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</si>
  <si>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</si>
  <si>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</si>
  <si>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</si>
  <si>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</si>
  <si>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</si>
  <si>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</si>
  <si>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</si>
  <si>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</si>
  <si>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</si>
  <si>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</si>
  <si>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</si>
  <si>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</si>
  <si>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</si>
  <si>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</si>
  <si>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</si>
  <si>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</si>
  <si>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</si>
  <si>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</si>
  <si>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</si>
  <si>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</si>
  <si>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</si>
  <si>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</si>
  <si>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</si>
  <si>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</si>
  <si>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</si>
  <si>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</si>
  <si>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</si>
  <si>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</si>
  <si>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</si>
  <si>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</si>
  <si>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</si>
  <si>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</si>
  <si>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</si>
  <si>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</si>
  <si>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</si>
  <si>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</si>
  <si>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</si>
  <si>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</si>
  <si>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</si>
  <si>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</si>
  <si>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</si>
  <si>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</si>
  <si>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</si>
  <si>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</si>
  <si>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</si>
  <si>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</si>
  <si>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</si>
  <si>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</si>
  <si>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</si>
  <si>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</si>
  <si>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</si>
  <si>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</si>
  <si>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</si>
  <si>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</si>
  <si>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</si>
  <si>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</si>
  <si>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</si>
  <si>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</si>
  <si>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</si>
  <si>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</si>
  <si>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</si>
  <si>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</si>
  <si>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</si>
  <si>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</si>
  <si>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</si>
  <si>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</si>
  <si>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</si>
  <si>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</si>
  <si>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</si>
  <si>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</si>
  <si>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</si>
  <si>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</si>
  <si>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</si>
  <si>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</si>
  <si>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</si>
  <si>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</si>
  <si>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</si>
  <si>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</si>
  <si>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</si>
  <si>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</si>
  <si>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</si>
  <si>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</si>
  <si>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</si>
  <si>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</si>
  <si>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</si>
  <si>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</si>
  <si>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</si>
  <si>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</si>
  <si>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</si>
  <si>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</si>
  <si>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</si>
  <si>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</si>
  <si>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</si>
  <si>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</si>
  <si>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</si>
  <si>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</si>
  <si>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</si>
  <si>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</si>
  <si>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</si>
  <si>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</si>
  <si>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</si>
  <si>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</si>
  <si>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</si>
  <si>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</si>
  <si>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</si>
  <si>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</si>
  <si>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</si>
  <si>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</si>
  <si>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</si>
  <si>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</si>
  <si>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</si>
  <si>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</si>
  <si>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</si>
  <si>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</si>
  <si>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</si>
  <si>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</si>
  <si>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</si>
  <si>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</si>
  <si>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</si>
  <si>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</si>
  <si>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</si>
  <si>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</si>
  <si>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</si>
  <si>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</si>
  <si>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</si>
  <si>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</si>
  <si>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</si>
  <si>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</si>
  <si>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</si>
  <si>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</si>
  <si>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</si>
  <si>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</si>
  <si>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</si>
  <si>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</si>
  <si>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</si>
  <si>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</si>
  <si>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</si>
  <si>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</si>
  <si>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</si>
  <si>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</si>
  <si>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</si>
  <si>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</si>
  <si>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</si>
  <si>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</si>
  <si>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</si>
  <si>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</si>
  <si>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</si>
  <si>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</si>
  <si>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</si>
  <si>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</si>
  <si>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</si>
  <si>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</si>
  <si>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</si>
  <si>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</si>
  <si>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</si>
  <si>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</si>
  <si>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</si>
  <si>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</si>
  <si>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</si>
  <si>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</si>
  <si>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</si>
  <si>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</si>
  <si>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</si>
  <si>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</si>
  <si>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</si>
  <si>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</si>
  <si>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</si>
  <si>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</si>
  <si>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</si>
  <si>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</si>
  <si>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</si>
  <si>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</si>
  <si>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</si>
  <si>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</si>
  <si>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</si>
  <si>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</si>
  <si>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</si>
  <si>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</si>
  <si>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</si>
  <si>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</si>
  <si>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</si>
  <si>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</si>
  <si>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</si>
  <si>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</si>
  <si>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</si>
  <si>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</si>
  <si>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</si>
  <si>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</si>
  <si>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</si>
  <si>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</si>
  <si>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</si>
  <si>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</si>
  <si>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</si>
  <si>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</si>
  <si>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</si>
  <si>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</si>
  <si>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</si>
  <si>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</si>
  <si>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</si>
  <si>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</si>
  <si>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</si>
  <si>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</si>
  <si>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</si>
  <si>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</si>
  <si>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</si>
  <si>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</si>
  <si>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</si>
  <si>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</si>
  <si>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</si>
  <si>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</si>
  <si>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</si>
  <si>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</si>
  <si>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</si>
  <si>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</si>
  <si>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</si>
  <si>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</si>
  <si>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</si>
  <si>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</si>
  <si>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</si>
  <si>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</si>
  <si>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</si>
  <si>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</si>
  <si>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</si>
  <si>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</si>
  <si>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</si>
  <si>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</si>
  <si>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</si>
  <si>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</si>
  <si>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</si>
  <si>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</si>
  <si>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</si>
  <si>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</si>
  <si>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</si>
  <si>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</si>
  <si>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</si>
  <si>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</si>
  <si>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</si>
  <si>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</si>
  <si>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</si>
  <si>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</si>
  <si>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</si>
  <si>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</si>
  <si>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</si>
  <si>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</si>
  <si>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</si>
  <si>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</si>
  <si>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</si>
  <si>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</si>
  <si>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</si>
  <si>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</si>
  <si>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</si>
  <si>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</si>
  <si>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</si>
  <si>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</si>
  <si>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</si>
  <si>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</si>
  <si>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</si>
  <si>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</si>
  <si>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</si>
  <si>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</si>
  <si>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</si>
  <si>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</si>
  <si>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</si>
  <si>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</si>
  <si>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</si>
  <si>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</si>
  <si>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</si>
  <si>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</si>
  <si>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</si>
  <si>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</si>
  <si>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</si>
  <si>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</si>
  <si>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</si>
  <si>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</si>
  <si>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</si>
  <si>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</si>
  <si>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</si>
  <si>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</si>
  <si>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</si>
  <si>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</si>
  <si>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</si>
  <si>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</si>
  <si>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</si>
  <si>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</si>
  <si>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</si>
  <si>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</si>
  <si>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</si>
  <si>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</si>
  <si>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</si>
  <si>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</si>
  <si>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</si>
  <si>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</si>
  <si>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</si>
  <si>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</si>
  <si>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</si>
  <si>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</si>
  <si>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</si>
  <si>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</si>
  <si>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</si>
  <si>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</si>
  <si>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</si>
  <si>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</si>
  <si>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</si>
  <si>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</si>
  <si>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</si>
  <si>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</si>
  <si>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</si>
  <si>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</si>
  <si>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</si>
  <si>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</si>
  <si>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</si>
  <si>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</si>
  <si>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</si>
  <si>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</si>
  <si>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</si>
  <si>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</si>
  <si>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</si>
  <si>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</si>
  <si>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</si>
  <si>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</si>
  <si>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</si>
  <si>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</si>
  <si>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</si>
  <si>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</si>
  <si>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</si>
  <si>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</si>
  <si>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</si>
  <si>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</si>
  <si>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</si>
  <si>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</si>
  <si>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</si>
  <si>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</si>
  <si>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</si>
  <si>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</si>
  <si>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</si>
  <si>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</si>
  <si>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</si>
  <si>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</si>
  <si>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</si>
  <si>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</si>
  <si>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</si>
  <si>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</si>
  <si>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</si>
  <si>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</si>
  <si>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</si>
  <si>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</si>
  <si>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</si>
  <si>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</si>
  <si>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</si>
  <si>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</si>
  <si>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</si>
  <si>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</si>
  <si>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</si>
  <si>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</si>
  <si>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</si>
  <si>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</si>
  <si>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</si>
  <si>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</si>
  <si>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</si>
  <si>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</si>
  <si>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</si>
  <si>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</si>
  <si>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</si>
  <si>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</si>
  <si>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</si>
  <si>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</si>
  <si>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</si>
  <si>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</si>
  <si>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</si>
  <si>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</si>
  <si>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</si>
  <si>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</si>
  <si>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</si>
  <si>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</si>
  <si>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</si>
  <si>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</si>
  <si>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</si>
  <si>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</si>
  <si>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</si>
  <si>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</si>
  <si>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</si>
  <si>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</si>
  <si>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</si>
  <si>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</si>
  <si>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</si>
  <si>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</si>
  <si>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</si>
  <si>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</si>
  <si>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</si>
  <si>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</si>
  <si>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</si>
  <si>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</si>
  <si>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</si>
  <si>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</si>
  <si>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</si>
  <si>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</si>
  <si>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</si>
  <si>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</si>
  <si>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</si>
  <si>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</si>
  <si>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</si>
  <si>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</si>
  <si>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</si>
  <si>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</si>
  <si>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</si>
  <si>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</si>
  <si>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</si>
  <si>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</si>
  <si>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</si>
  <si>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</si>
  <si>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</si>
  <si>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</si>
  <si>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</si>
  <si>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</si>
  <si>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</si>
  <si>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</si>
  <si>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</si>
  <si>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</si>
  <si>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</si>
  <si>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</si>
  <si>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</si>
  <si>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</si>
  <si>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</si>
  <si>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</si>
  <si>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</si>
  <si>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</si>
  <si>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</si>
  <si>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</si>
  <si>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</si>
  <si>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</si>
  <si>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</si>
  <si>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</si>
  <si>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</si>
  <si>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</si>
  <si>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</si>
  <si>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</si>
  <si>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</si>
  <si>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</si>
  <si>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</si>
  <si>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</si>
  <si>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</si>
  <si>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</si>
  <si>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</si>
  <si>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</si>
  <si>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</si>
  <si>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</si>
  <si>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</si>
  <si>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</si>
  <si>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</si>
  <si>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</si>
  <si>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</si>
  <si>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</si>
  <si>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</si>
  <si>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</si>
  <si>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</si>
  <si>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</si>
  <si>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</si>
  <si>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</si>
  <si>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</si>
  <si>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</si>
  <si>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</si>
  <si>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</si>
  <si>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</si>
  <si>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</si>
  <si>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</si>
  <si>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</si>
  <si>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</si>
  <si>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</si>
  <si>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</si>
  <si>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</si>
  <si>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</si>
  <si>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</si>
  <si>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</si>
  <si>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</si>
  <si>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</si>
  <si>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</si>
  <si>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</si>
  <si>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</si>
  <si>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</si>
  <si>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</si>
  <si>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</si>
  <si>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</si>
  <si>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</si>
  <si>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</si>
  <si>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</si>
  <si>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</si>
  <si>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</si>
  <si>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</si>
  <si>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</si>
  <si>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</si>
  <si>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</si>
  <si>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</si>
  <si>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</si>
  <si>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</si>
  <si>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</si>
  <si>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</si>
  <si>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</si>
  <si>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</si>
  <si>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</si>
  <si>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</si>
  <si>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</si>
  <si>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</si>
  <si>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</si>
  <si>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</si>
  <si>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</si>
  <si>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</si>
  <si>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</si>
  <si>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</si>
  <si>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</si>
  <si>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</si>
  <si>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</si>
  <si>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</si>
  <si>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</si>
  <si>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</si>
  <si>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</si>
  <si>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</si>
  <si>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</si>
  <si>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</si>
  <si>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</si>
  <si>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</si>
  <si>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</si>
  <si>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</si>
  <si>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</si>
  <si>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</si>
  <si>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</si>
  <si>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</si>
  <si>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</si>
  <si>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</si>
  <si>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</si>
  <si>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</si>
  <si>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</si>
  <si>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</si>
  <si>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</si>
  <si>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</si>
  <si>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</si>
  <si>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</si>
  <si>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</si>
  <si>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</si>
  <si>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</si>
  <si>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</si>
  <si>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</si>
  <si>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</si>
  <si>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</si>
  <si>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</si>
  <si>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</si>
  <si>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</si>
  <si>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</si>
  <si>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</si>
  <si>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</si>
  <si>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</si>
  <si>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</si>
  <si>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</si>
  <si>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</si>
  <si>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</si>
  <si>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</si>
  <si>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</si>
  <si>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</si>
  <si>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</si>
  <si>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</si>
  <si>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</si>
  <si>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</si>
  <si>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</si>
  <si>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</si>
  <si>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</si>
  <si>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</si>
  <si>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</si>
  <si>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</si>
  <si>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</si>
  <si>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</si>
  <si>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</si>
  <si>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</si>
  <si>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</si>
  <si>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</si>
  <si>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</si>
  <si>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</si>
  <si>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</si>
  <si>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</si>
  <si>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</si>
  <si>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</si>
  <si>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</si>
  <si>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</si>
  <si>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</si>
  <si>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</si>
  <si>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</si>
  <si>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</si>
  <si>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</si>
  <si>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</si>
  <si>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</si>
  <si>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</si>
  <si>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</si>
  <si>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</si>
  <si>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</si>
  <si>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</si>
  <si>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</si>
  <si>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</si>
  <si>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</si>
  <si>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</si>
  <si>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</si>
  <si>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</si>
  <si>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</si>
  <si>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</si>
  <si>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</si>
  <si>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</si>
  <si>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</si>
  <si>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</si>
  <si>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</si>
  <si>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</si>
  <si>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</si>
  <si>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</si>
  <si>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</si>
  <si>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</si>
  <si>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</si>
  <si>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</si>
  <si>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</si>
  <si>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</si>
  <si>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</si>
  <si>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</si>
  <si>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</si>
  <si>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</si>
  <si>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</si>
  <si>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</si>
  <si>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</si>
  <si>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</si>
  <si>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</si>
  <si>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</si>
  <si>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</si>
  <si>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</si>
  <si>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</si>
  <si>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</si>
  <si>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</si>
  <si>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</si>
  <si>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</si>
  <si>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</si>
  <si>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</si>
  <si>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</si>
  <si>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</si>
  <si>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</si>
  <si>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</si>
  <si>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</si>
  <si>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</si>
  <si>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</si>
  <si>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</si>
  <si>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</si>
  <si>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</si>
  <si>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</si>
  <si>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</si>
  <si>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</si>
  <si>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</si>
  <si>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</si>
  <si>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</si>
  <si>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</si>
  <si>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</si>
  <si>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</si>
  <si>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</si>
  <si>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</si>
  <si>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</si>
  <si>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</si>
  <si>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</si>
  <si>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</si>
  <si>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</si>
  <si>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</si>
  <si>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</si>
  <si>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</si>
  <si>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</si>
  <si>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</si>
  <si>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</si>
  <si>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</si>
  <si>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</si>
  <si>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</si>
  <si>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</si>
  <si>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</si>
  <si>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</si>
  <si>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</si>
  <si>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</si>
  <si>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</si>
  <si>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</si>
  <si>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</si>
  <si>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</si>
  <si>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</si>
  <si>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</si>
  <si>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</si>
  <si>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</si>
  <si>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</si>
  <si>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</si>
  <si>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</si>
  <si>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</si>
  <si>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</si>
  <si>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</si>
  <si>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</si>
  <si>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</si>
  <si>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</si>
  <si>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</si>
  <si>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</si>
  <si>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</si>
  <si>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</si>
  <si>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</si>
  <si>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</si>
  <si>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</si>
  <si>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</si>
  <si>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</si>
  <si>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</si>
  <si>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</si>
  <si>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</si>
  <si>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</si>
  <si>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</si>
  <si>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</si>
  <si>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</si>
  <si>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</si>
  <si>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</si>
  <si>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</si>
  <si>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</si>
  <si>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</si>
  <si>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</si>
  <si>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</si>
  <si>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</si>
  <si>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</si>
  <si>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</si>
  <si>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</si>
  <si>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</si>
  <si>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</si>
  <si>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</si>
  <si>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</si>
  <si>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</si>
  <si>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</si>
  <si>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</si>
  <si>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</si>
  <si>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</si>
  <si>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</si>
  <si>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</si>
  <si>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</si>
  <si>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</si>
  <si>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</si>
  <si>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</si>
  <si>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</si>
  <si>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</si>
  <si>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</si>
  <si>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</si>
  <si>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</si>
  <si>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</si>
  <si>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</si>
  <si>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</si>
  <si>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</si>
  <si>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</si>
  <si>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</si>
  <si>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</si>
  <si>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</si>
  <si>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</si>
  <si>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</si>
  <si>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</si>
  <si>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</si>
  <si>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</si>
  <si>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</si>
  <si>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</si>
  <si>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</si>
  <si>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</si>
  <si>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</si>
  <si>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</si>
  <si>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</si>
  <si>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</si>
  <si>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</si>
  <si>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</si>
  <si>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</si>
  <si>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</si>
  <si>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</si>
  <si>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</si>
  <si>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</si>
  <si>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</si>
  <si>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</si>
  <si>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</si>
  <si>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</si>
  <si>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</si>
  <si>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</si>
  <si>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</si>
  <si>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</si>
  <si>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</si>
  <si>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</si>
  <si>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</si>
  <si>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</si>
  <si>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</si>
  <si>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</si>
  <si>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</si>
  <si>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</si>
  <si>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</si>
  <si>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</si>
  <si>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</si>
  <si>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</si>
  <si>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</si>
  <si>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</si>
  <si>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</si>
  <si>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</si>
  <si>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</si>
  <si>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</si>
  <si>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</si>
  <si>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</si>
  <si>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</si>
  <si>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</si>
  <si>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</si>
  <si>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</si>
  <si>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</si>
  <si>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</si>
  <si>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</si>
  <si>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</si>
  <si>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</si>
  <si>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</si>
  <si>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</si>
  <si>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</si>
  <si>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</si>
  <si>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</si>
  <si>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</si>
  <si>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</si>
  <si>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</si>
  <si>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</si>
  <si>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</si>
  <si>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</si>
  <si>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</si>
  <si>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</si>
  <si>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</si>
  <si>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</si>
  <si>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</si>
  <si>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</si>
  <si>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</si>
  <si>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</si>
  <si>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</si>
  <si>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</si>
  <si>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</si>
  <si>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</si>
  <si>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</si>
  <si>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</si>
  <si>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</si>
  <si>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</si>
  <si>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</si>
  <si>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</si>
  <si>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</si>
  <si>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</si>
  <si>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</si>
  <si>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</si>
  <si>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</si>
  <si>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</si>
  <si>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</si>
  <si>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</si>
  <si>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</si>
  <si>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</si>
  <si>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</si>
  <si>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</si>
  <si>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</si>
  <si>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</si>
  <si>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</si>
  <si>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</si>
  <si>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</si>
  <si>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</si>
  <si>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</si>
  <si>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</si>
  <si>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</si>
  <si>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</si>
  <si>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</si>
  <si>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</si>
  <si>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</si>
  <si>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</si>
  <si>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</si>
  <si>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</si>
  <si>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</si>
  <si>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</si>
  <si>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</si>
  <si>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</si>
  <si>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</si>
  <si>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</si>
  <si>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</si>
  <si>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</si>
  <si>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</si>
  <si>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</si>
  <si>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</si>
  <si>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</si>
  <si>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</si>
  <si>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</si>
  <si>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</si>
  <si>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</si>
  <si>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</si>
  <si>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</si>
  <si>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</si>
  <si>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</si>
  <si>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</si>
  <si>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</si>
  <si>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</si>
  <si>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</si>
  <si>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</si>
  <si>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</si>
  <si>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</si>
  <si>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</si>
  <si>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</si>
  <si>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</si>
  <si>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</si>
  <si>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</si>
  <si>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</si>
  <si>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</si>
  <si>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</si>
  <si>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</si>
  <si>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</si>
  <si>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</si>
  <si>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</si>
  <si>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</si>
  <si>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</si>
  <si>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</si>
  <si>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</si>
  <si>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</si>
  <si>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</si>
  <si>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</si>
  <si>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</si>
  <si>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</si>
  <si>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</si>
  <si>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</si>
  <si>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</si>
  <si>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</si>
  <si>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</si>
  <si>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</si>
  <si>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</si>
  <si>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</si>
  <si>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</si>
  <si>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</si>
  <si>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</si>
  <si>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</si>
  <si>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</si>
  <si>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</si>
  <si>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</si>
  <si>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</si>
  <si>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</si>
  <si>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</si>
  <si>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</si>
  <si>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</si>
  <si>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</si>
  <si>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</si>
  <si>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</si>
  <si>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</si>
  <si>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</si>
  <si>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</si>
  <si>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</si>
  <si>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</si>
  <si>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</si>
  <si>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</si>
  <si>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</si>
  <si>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</si>
  <si>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</si>
  <si>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</si>
  <si>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</si>
  <si>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</si>
  <si>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</si>
  <si>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</si>
  <si>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</si>
  <si>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</si>
  <si>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</si>
  <si>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</si>
  <si>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</si>
  <si>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</si>
  <si>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</si>
  <si>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</si>
  <si>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</si>
  <si>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</si>
  <si>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</si>
  <si>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</si>
  <si>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</si>
  <si>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</si>
  <si>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</si>
  <si>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</si>
  <si>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</si>
  <si>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</si>
  <si>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</si>
  <si>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</si>
  <si>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</si>
  <si>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</si>
  <si>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</si>
  <si>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</si>
  <si>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</si>
  <si>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</si>
  <si>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</si>
  <si>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</si>
  <si>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</si>
  <si>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</si>
  <si>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</si>
  <si>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</si>
  <si>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</si>
  <si>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</si>
  <si>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</si>
  <si>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</si>
  <si>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</si>
  <si>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</si>
  <si>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</si>
  <si>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</si>
  <si>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</si>
  <si>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</si>
  <si>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</si>
  <si>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</si>
  <si>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</si>
  <si>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</si>
  <si>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</si>
  <si>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</si>
  <si>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</si>
  <si>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</si>
  <si>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</si>
  <si>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</si>
  <si>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</si>
  <si>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</si>
  <si>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</si>
  <si>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</si>
  <si>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</si>
  <si>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</si>
  <si>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</si>
  <si>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</si>
  <si>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</si>
  <si>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</si>
  <si>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</si>
  <si>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</si>
  <si>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</si>
  <si>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</si>
  <si>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</si>
  <si>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</si>
  <si>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</si>
  <si>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</si>
  <si>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</si>
  <si>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</si>
  <si>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</si>
  <si>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</si>
  <si>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</si>
  <si>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</si>
  <si>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</si>
  <si>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</si>
  <si>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</si>
  <si>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</si>
  <si>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</si>
  <si>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</si>
  <si>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</si>
  <si>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</si>
  <si>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</si>
  <si>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</si>
  <si>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</si>
  <si>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</si>
  <si>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</si>
  <si>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</si>
  <si>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</si>
  <si>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</si>
  <si>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</si>
  <si>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</si>
  <si>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</si>
  <si>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</si>
  <si>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</si>
  <si>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</si>
  <si>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</si>
  <si>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</si>
  <si>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</si>
  <si>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</si>
  <si>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</si>
  <si>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</si>
  <si>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</si>
  <si>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</si>
  <si>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</si>
  <si>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</si>
  <si>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</si>
  <si>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</si>
  <si>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</si>
  <si>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</si>
  <si>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</si>
  <si>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</si>
  <si>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</si>
  <si>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</si>
  <si>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</si>
  <si>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</si>
  <si>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</si>
  <si>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</si>
  <si>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</si>
  <si>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</si>
  <si>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</si>
  <si>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</si>
  <si>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</si>
  <si>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</si>
  <si>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</si>
  <si>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</si>
  <si>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</si>
  <si>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</si>
  <si>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</si>
  <si>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</si>
  <si>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</si>
  <si>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</si>
  <si>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</si>
  <si>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</si>
  <si>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</si>
  <si>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</si>
  <si>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</si>
  <si>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</si>
  <si>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</si>
  <si>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</si>
  <si>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</si>
  <si>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</si>
  <si>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</si>
  <si>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</si>
  <si>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</si>
  <si>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</si>
  <si>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</si>
  <si>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</si>
  <si>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</si>
  <si>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</si>
  <si>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</si>
  <si>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</si>
  <si>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</si>
  <si>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</si>
  <si>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</si>
  <si>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</si>
  <si>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</si>
  <si>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</si>
  <si>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</si>
  <si>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</si>
  <si>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</si>
  <si>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</si>
  <si>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</si>
  <si>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</si>
  <si>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</si>
  <si>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</si>
  <si>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</si>
  <si>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</si>
  <si>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</si>
  <si>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</si>
  <si>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</si>
  <si>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</si>
  <si>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</si>
  <si>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</si>
  <si>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</si>
  <si>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</si>
  <si>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</si>
  <si>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</si>
  <si>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</si>
  <si>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</si>
  <si>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</si>
  <si>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</si>
  <si>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</si>
  <si>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</si>
  <si>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</si>
  <si>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</si>
  <si>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</si>
  <si>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</si>
  <si>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</si>
  <si>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</si>
  <si>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</si>
  <si>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</si>
  <si>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</si>
  <si>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</si>
  <si>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</si>
  <si>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</si>
  <si>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</si>
  <si>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</si>
  <si>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</si>
  <si>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</si>
  <si>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</si>
  <si>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</si>
  <si>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</si>
  <si>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</si>
  <si>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</si>
  <si>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</si>
  <si>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</si>
  <si>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</si>
  <si>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</si>
  <si>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</si>
  <si>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</si>
  <si>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</si>
  <si>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</si>
  <si>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</si>
  <si>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</si>
  <si>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</si>
  <si>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</si>
  <si>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</si>
  <si>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</si>
  <si>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</si>
  <si>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</si>
  <si>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</si>
  <si>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</si>
  <si>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</si>
  <si>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</si>
  <si>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</si>
  <si>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</si>
  <si>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</si>
  <si>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</si>
  <si>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</si>
  <si>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</si>
  <si>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</si>
  <si>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</si>
  <si>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</si>
  <si>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</si>
  <si>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</si>
  <si>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</si>
  <si>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</si>
  <si>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</si>
  <si>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</si>
  <si>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</si>
  <si>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</si>
  <si>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</si>
  <si>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</si>
  <si>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</si>
  <si>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</si>
  <si>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</si>
  <si>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</si>
  <si>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</si>
  <si>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</si>
  <si>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</si>
  <si>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</si>
  <si>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</si>
  <si>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</si>
  <si>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</si>
  <si>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</si>
  <si>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</si>
  <si>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</si>
  <si>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</si>
  <si>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</si>
  <si>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</si>
  <si>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</si>
  <si>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</si>
  <si>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</si>
  <si>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</si>
  <si>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</si>
  <si>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</si>
  <si>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</si>
  <si>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</si>
  <si>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</si>
  <si>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</si>
  <si>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</si>
  <si>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</si>
  <si>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</si>
  <si>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</si>
  <si>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</si>
  <si>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</si>
  <si>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</si>
  <si>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</si>
  <si>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</si>
  <si>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</si>
  <si>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</si>
  <si>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</si>
  <si>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</si>
  <si>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</si>
  <si>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</si>
  <si>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</si>
  <si>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</si>
  <si>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</si>
  <si>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</si>
  <si>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</si>
  <si>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</si>
  <si>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</si>
  <si>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</si>
  <si>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</si>
  <si>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</si>
  <si>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</si>
  <si>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</si>
  <si>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</si>
  <si>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</si>
  <si>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</si>
  <si>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</si>
  <si>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</si>
  <si>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</si>
  <si>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</si>
  <si>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</si>
  <si>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</si>
  <si>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</si>
  <si>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</si>
  <si>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</si>
  <si>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</si>
  <si>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</si>
  <si>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</si>
  <si>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</si>
  <si>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</si>
  <si>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</si>
  <si>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</si>
  <si>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</si>
  <si>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</si>
  <si>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</si>
  <si>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</si>
  <si>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</si>
  <si>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</si>
  <si>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</si>
  <si>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</si>
  <si>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</si>
  <si>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</si>
  <si>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</si>
  <si>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</si>
  <si>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</si>
  <si>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</si>
  <si>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</si>
  <si>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</si>
  <si>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</si>
  <si>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</si>
  <si>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</si>
  <si>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</si>
  <si>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</si>
  <si>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</si>
  <si>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</si>
  <si>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</si>
  <si>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</si>
  <si>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</si>
  <si>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</si>
  <si>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</si>
  <si>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</si>
  <si>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</si>
  <si>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</si>
  <si>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</si>
  <si>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</si>
  <si>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</si>
  <si>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</si>
  <si>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</si>
  <si>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</si>
  <si>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</si>
  <si>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</si>
  <si>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</si>
  <si>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</si>
  <si>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</si>
  <si>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</si>
  <si>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</si>
  <si>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</si>
  <si>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</si>
  <si>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</si>
  <si>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</si>
  <si>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</si>
  <si>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</si>
  <si>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</si>
  <si>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</si>
  <si>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</si>
  <si>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</si>
  <si>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</si>
  <si>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</si>
  <si>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</si>
  <si>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</si>
  <si>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</si>
  <si>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</si>
  <si>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</si>
  <si>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</si>
  <si>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</si>
  <si>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</si>
  <si>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</si>
  <si>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</si>
  <si>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</si>
  <si>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</si>
  <si>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</si>
  <si>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</si>
  <si>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</si>
  <si>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</si>
  <si>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</si>
  <si>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</si>
  <si>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</si>
  <si>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</si>
  <si>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</si>
  <si>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</si>
  <si>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</si>
  <si>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</si>
  <si>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</si>
  <si>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</si>
  <si>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</si>
  <si>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</si>
  <si>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</si>
  <si>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</si>
  <si>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</si>
  <si>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</si>
  <si>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</si>
  <si>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</si>
  <si>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</si>
  <si>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</si>
  <si>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</si>
  <si>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</si>
  <si>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</si>
  <si>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</si>
  <si>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</si>
  <si>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</si>
  <si>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</si>
  <si>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</si>
  <si>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</si>
  <si>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</si>
  <si>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</si>
  <si>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</si>
  <si>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</si>
  <si>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</si>
  <si>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</si>
  <si>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</si>
  <si>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</si>
  <si>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</si>
  <si>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</si>
  <si>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</si>
  <si>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</si>
  <si>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</si>
  <si>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</si>
  <si>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</si>
  <si>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</si>
  <si>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</si>
  <si>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</si>
  <si>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</si>
  <si>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</si>
  <si>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</si>
  <si>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</si>
  <si>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</si>
  <si>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</si>
  <si>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</si>
  <si>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</si>
  <si>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</si>
  <si>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</si>
  <si>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</si>
  <si>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</si>
  <si>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</si>
  <si>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</si>
  <si>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</si>
  <si>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</si>
  <si>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</si>
  <si>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</si>
  <si>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</si>
  <si>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</si>
  <si>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</si>
  <si>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</si>
  <si>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</si>
  <si>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</si>
  <si>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</si>
  <si>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</si>
  <si>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</si>
  <si>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</si>
  <si>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</si>
  <si>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</si>
  <si>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</si>
  <si>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</si>
  <si>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</si>
  <si>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</si>
  <si>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</si>
  <si>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</si>
  <si>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</si>
  <si>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</si>
  <si>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</si>
  <si>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</si>
  <si>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</si>
  <si>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</si>
  <si>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</si>
  <si>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</si>
  <si>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</si>
  <si>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</si>
  <si>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</si>
  <si>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</si>
  <si>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</si>
  <si>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</si>
  <si>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</si>
  <si>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</si>
  <si>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</si>
  <si>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</si>
  <si>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</si>
  <si>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</si>
  <si>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</si>
  <si>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</si>
  <si>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</si>
  <si>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</si>
  <si>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</si>
  <si>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</si>
  <si>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</si>
  <si>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</si>
  <si>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</si>
  <si>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</si>
  <si>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</si>
  <si>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</si>
  <si>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</si>
  <si>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</si>
  <si>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</si>
  <si>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</si>
  <si>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</si>
  <si>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</si>
  <si>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</si>
  <si>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</si>
  <si>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</si>
  <si>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</si>
  <si>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</si>
  <si>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</si>
  <si>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</si>
  <si>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</si>
  <si>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</si>
  <si>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</si>
  <si>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</si>
  <si>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</si>
  <si>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</si>
  <si>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</si>
  <si>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</si>
  <si>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</si>
  <si>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</si>
  <si>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</si>
  <si>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</si>
  <si>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</si>
  <si>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</si>
  <si>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</si>
  <si>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</si>
  <si>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</si>
  <si>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</si>
  <si>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</si>
  <si>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</si>
  <si>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</si>
  <si>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</si>
  <si>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</si>
  <si>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</si>
  <si>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</si>
  <si>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</si>
  <si>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</si>
  <si>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</si>
  <si>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</si>
  <si>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</si>
  <si>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</si>
  <si>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</si>
  <si>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</si>
  <si>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</si>
  <si>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</si>
  <si>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</si>
  <si>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</si>
  <si>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</si>
  <si>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</si>
  <si>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</si>
  <si>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</si>
  <si>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</si>
  <si>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</si>
  <si>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</si>
  <si>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</si>
  <si>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</si>
  <si>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</si>
  <si>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</si>
  <si>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</si>
  <si>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</si>
  <si>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</si>
  <si>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</si>
  <si>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</si>
  <si>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</si>
  <si>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</si>
  <si>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</si>
  <si>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</si>
  <si>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</si>
  <si>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</si>
  <si>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</si>
  <si>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</si>
  <si>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</si>
  <si>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</si>
  <si>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</si>
  <si>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</si>
  <si>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</si>
  <si>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</si>
  <si>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</si>
  <si>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</si>
  <si>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</si>
  <si>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</si>
  <si>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</si>
  <si>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</si>
  <si>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</si>
  <si>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</si>
  <si>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</si>
  <si>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</si>
  <si>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</si>
  <si>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</si>
  <si>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</si>
  <si>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</si>
  <si>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</si>
  <si>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</si>
  <si>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</si>
  <si>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</si>
  <si>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</si>
  <si>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</si>
  <si>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</si>
  <si>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</si>
  <si>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</si>
  <si>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</si>
  <si>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</si>
  <si>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</si>
  <si>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</si>
  <si>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</si>
  <si>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</si>
  <si>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</si>
  <si>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</si>
  <si>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</si>
  <si>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</si>
  <si>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</si>
  <si>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</si>
  <si>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</si>
  <si>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</si>
  <si>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</si>
  <si>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</si>
  <si>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</si>
  <si>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</si>
  <si>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</si>
  <si>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</si>
  <si>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</si>
  <si>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</si>
  <si>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</si>
  <si>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</si>
  <si>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</si>
  <si>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</si>
  <si>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</si>
  <si>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</si>
  <si>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</si>
  <si>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</si>
  <si>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</si>
  <si>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</si>
  <si>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</si>
  <si>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</si>
  <si>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</si>
  <si>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</si>
  <si>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</si>
  <si>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</si>
  <si>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</si>
  <si>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</si>
  <si>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</si>
  <si>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</si>
  <si>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</si>
  <si>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</si>
  <si>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</si>
  <si>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</si>
  <si>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</si>
  <si>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</si>
  <si>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</si>
  <si>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</si>
  <si>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</si>
  <si>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</si>
  <si>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</si>
  <si>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</si>
  <si>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</si>
  <si>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</si>
  <si>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</si>
  <si>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</si>
  <si>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</si>
  <si>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</si>
  <si>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</si>
  <si>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</si>
  <si>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</si>
  <si>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</si>
  <si>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</si>
  <si>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</si>
  <si>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</si>
  <si>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</si>
  <si>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</si>
  <si>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</si>
  <si>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</si>
  <si>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</si>
  <si>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</si>
  <si>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</si>
  <si>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</si>
  <si>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</si>
  <si>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</si>
  <si>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</si>
  <si>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</si>
  <si>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</si>
  <si>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</si>
  <si>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</si>
  <si>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</si>
  <si>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</si>
  <si>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</si>
  <si>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</si>
  <si>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</si>
  <si>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</si>
  <si>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</si>
  <si>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</si>
  <si>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</si>
  <si>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</si>
  <si>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</si>
  <si>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</si>
  <si>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</si>
  <si>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</si>
  <si>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</si>
  <si>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</si>
  <si>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</si>
  <si>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</si>
  <si>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</si>
  <si>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</si>
  <si>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</si>
  <si>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</si>
  <si>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</si>
  <si>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</si>
  <si>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</si>
  <si>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</si>
  <si>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</si>
  <si>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</si>
  <si>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</si>
  <si>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</si>
  <si>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</si>
  <si>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</si>
  <si>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</si>
  <si>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</si>
  <si>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</si>
  <si>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</si>
  <si>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</si>
  <si>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</si>
  <si>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</si>
  <si>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</si>
  <si>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</si>
  <si>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</si>
  <si>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</si>
  <si>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</si>
  <si>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</si>
  <si>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</si>
  <si>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</si>
  <si>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</si>
  <si>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</si>
  <si>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</si>
  <si>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</si>
  <si>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</si>
  <si>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</si>
  <si>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</si>
  <si>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</si>
  <si>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</si>
  <si>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</si>
  <si>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</si>
  <si>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</si>
  <si>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</si>
  <si>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</si>
  <si>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</si>
  <si>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</si>
  <si>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</si>
  <si>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</si>
  <si>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</si>
  <si>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</si>
  <si>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</si>
  <si>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</si>
  <si>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</si>
  <si>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</si>
  <si>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</si>
  <si>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</si>
  <si>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</si>
  <si>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</si>
  <si>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</si>
  <si>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</si>
  <si>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</si>
  <si>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</si>
  <si>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</si>
  <si>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</si>
  <si>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</si>
  <si>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</si>
  <si>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</si>
  <si>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</si>
  <si>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</si>
  <si>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</si>
  <si>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</si>
  <si>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</si>
  <si>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</si>
  <si>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</si>
  <si>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</si>
  <si>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</si>
  <si>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</si>
  <si>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</si>
  <si>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</si>
  <si>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</si>
  <si>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</si>
  <si>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</si>
  <si>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</si>
  <si>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</si>
  <si>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</si>
  <si>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</si>
  <si>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</si>
  <si>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</si>
  <si>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</si>
  <si>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</si>
  <si>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</si>
  <si>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</si>
  <si>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</si>
  <si>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</si>
  <si>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</si>
  <si>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</si>
  <si>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</si>
  <si>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</si>
  <si>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</si>
  <si>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</si>
  <si>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</si>
  <si>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</si>
  <si>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</si>
  <si>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</si>
  <si>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</si>
  <si>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</si>
  <si>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</si>
  <si>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</si>
  <si>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</si>
  <si>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</si>
  <si>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</si>
  <si>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</si>
  <si>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</si>
  <si>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</si>
  <si>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</si>
  <si>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</si>
  <si>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</si>
  <si>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</si>
  <si>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</si>
  <si>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</si>
  <si>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</si>
  <si>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</si>
  <si>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</si>
  <si>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</si>
  <si>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</si>
  <si>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</si>
  <si>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</si>
  <si>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</si>
  <si>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</si>
  <si>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</si>
  <si>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</si>
  <si>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</si>
  <si>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</si>
  <si>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</si>
  <si>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</si>
  <si>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</si>
  <si>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</si>
  <si>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</si>
  <si>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</si>
  <si>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</si>
  <si>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</si>
  <si>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</si>
  <si>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</si>
  <si>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</si>
  <si>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</si>
  <si>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</si>
  <si>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</si>
  <si>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</si>
  <si>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</si>
  <si>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</si>
  <si>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</si>
  <si>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</si>
  <si>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</si>
  <si>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</si>
  <si>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</si>
  <si>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</si>
  <si>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</si>
  <si>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</si>
  <si>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</si>
  <si>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</si>
  <si>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</si>
  <si>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</si>
  <si>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</si>
  <si>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</si>
  <si>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</si>
  <si>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</si>
  <si>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</si>
  <si>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</si>
  <si>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</si>
  <si>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</si>
  <si>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</si>
  <si>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</si>
  <si>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</si>
  <si>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</si>
  <si>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</si>
  <si>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</si>
  <si>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</si>
  <si>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</si>
  <si>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</si>
  <si>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</si>
  <si>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</si>
  <si>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</si>
  <si>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</si>
  <si>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</si>
  <si>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</si>
  <si>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</si>
  <si>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</si>
  <si>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</si>
  <si>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</si>
  <si>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</si>
  <si>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</si>
  <si>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</si>
  <si>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</si>
  <si>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</si>
  <si>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</si>
  <si>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</si>
  <si>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</si>
  <si>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</si>
  <si>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</si>
  <si>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</si>
  <si>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</si>
  <si>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</si>
  <si>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</si>
  <si>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</si>
  <si>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</si>
  <si>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</si>
  <si>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</si>
  <si>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</si>
  <si>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</si>
  <si>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</si>
  <si>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</si>
  <si>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</si>
  <si>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</si>
  <si>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</si>
  <si>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</si>
  <si>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</si>
  <si>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</si>
  <si>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</si>
  <si>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</si>
  <si>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</si>
  <si>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</si>
  <si>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</si>
  <si>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</si>
  <si>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</si>
  <si>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</si>
  <si>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</si>
  <si>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</si>
  <si>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</si>
  <si>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</si>
  <si>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</si>
  <si>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</si>
  <si>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</si>
  <si>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</si>
  <si>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</si>
  <si>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</si>
  <si>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</si>
  <si>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</si>
  <si>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</si>
  <si>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</si>
  <si>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</si>
  <si>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</si>
  <si>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</si>
  <si>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</si>
  <si>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</si>
  <si>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</si>
  <si>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</si>
  <si>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</si>
  <si>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</si>
  <si>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</si>
  <si>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</si>
  <si>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</si>
  <si>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</si>
  <si>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</si>
  <si>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</si>
  <si>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</si>
  <si>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</si>
  <si>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</si>
  <si>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</si>
  <si>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</si>
  <si>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</si>
  <si>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</si>
  <si>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</si>
  <si>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</si>
  <si>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</si>
  <si>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</si>
  <si>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</si>
  <si>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</si>
  <si>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</si>
  <si>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</si>
  <si>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</si>
  <si>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</si>
  <si>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</si>
  <si>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</si>
  <si>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</si>
  <si>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</si>
  <si>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</si>
  <si>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</si>
  <si>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</si>
  <si>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</si>
  <si>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</si>
  <si>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</si>
  <si>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</si>
  <si>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</si>
  <si>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</si>
  <si>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</si>
  <si>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</si>
  <si>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</si>
  <si>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</si>
  <si>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</si>
  <si>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</si>
  <si>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</si>
  <si>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</si>
  <si>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</si>
  <si>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</si>
  <si>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</si>
  <si>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</si>
  <si>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</si>
  <si>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</si>
  <si>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</si>
  <si>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</si>
  <si>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</si>
  <si>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</si>
  <si>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</si>
  <si>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</si>
  <si>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</si>
  <si>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</si>
  <si>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</si>
  <si>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</si>
  <si>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</si>
  <si>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</si>
  <si>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</si>
  <si>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</si>
  <si>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</si>
  <si>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</si>
  <si>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</si>
  <si>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</si>
  <si>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</si>
  <si>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</si>
  <si>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</si>
  <si>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</si>
  <si>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</si>
  <si>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</si>
  <si>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</si>
  <si>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</si>
  <si>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</si>
  <si>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</si>
  <si>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</si>
  <si>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</si>
  <si>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</si>
  <si>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</si>
  <si>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</si>
  <si>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</si>
  <si>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</si>
  <si>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</si>
  <si>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</si>
  <si>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</si>
  <si>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</si>
  <si>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</si>
  <si>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</si>
  <si>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</si>
  <si>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</si>
  <si>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</si>
  <si>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</si>
  <si>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</si>
  <si>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</si>
  <si>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</si>
  <si>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</si>
  <si>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</si>
  <si>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</si>
  <si>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</si>
  <si>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</si>
  <si>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</si>
  <si>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</si>
  <si>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</si>
  <si>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</si>
  <si>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</si>
  <si>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</si>
  <si>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</si>
  <si>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</si>
  <si>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</si>
  <si>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</si>
  <si>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</si>
  <si>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</si>
  <si>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</si>
  <si>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</si>
  <si>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</si>
  <si>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</si>
  <si>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</si>
  <si>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</si>
  <si>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</si>
  <si>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</si>
  <si>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</si>
  <si>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</si>
  <si>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</si>
  <si>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</si>
  <si>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</si>
  <si>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</si>
  <si>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</si>
  <si>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</si>
  <si>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</si>
  <si>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</si>
  <si>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</si>
  <si>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</si>
  <si>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</si>
  <si>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</si>
  <si>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</si>
  <si>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</si>
  <si>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</si>
  <si>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</si>
  <si>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</si>
  <si>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</si>
  <si>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</si>
  <si>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</si>
  <si>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</si>
  <si>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</si>
  <si>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</si>
  <si>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</si>
  <si>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</si>
  <si>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</si>
  <si>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</si>
  <si>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</si>
  <si>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</si>
  <si>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</si>
  <si>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</si>
  <si>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</si>
  <si>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</si>
  <si>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</si>
  <si>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</si>
  <si>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</si>
  <si>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</si>
  <si>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</si>
  <si>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</si>
  <si>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</si>
  <si>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</si>
  <si>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</si>
  <si>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</si>
  <si>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</si>
  <si>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</si>
  <si>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</si>
  <si>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</si>
  <si>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</si>
  <si>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</si>
  <si>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</si>
  <si>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</si>
  <si>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</si>
  <si>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</si>
  <si>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</si>
  <si>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</si>
  <si>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</si>
  <si>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</si>
  <si>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</si>
  <si>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</si>
  <si>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</si>
  <si>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</si>
  <si>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</si>
  <si>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</si>
  <si>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</si>
  <si>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</si>
  <si>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</si>
  <si>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</si>
  <si>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</si>
  <si>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</si>
  <si>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</si>
  <si>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</si>
  <si>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</si>
  <si>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</si>
  <si>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</si>
  <si>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</si>
  <si>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</si>
  <si>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</si>
  <si>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</si>
  <si>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</si>
  <si>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</si>
  <si>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</si>
  <si>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</si>
  <si>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</si>
  <si>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</si>
  <si>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</si>
  <si>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</si>
  <si>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</si>
  <si>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</si>
  <si>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</si>
  <si>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</si>
  <si>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</si>
  <si>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</si>
  <si>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</si>
  <si>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</si>
  <si>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</si>
  <si>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</si>
  <si>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</si>
  <si>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</si>
  <si>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</si>
  <si>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</si>
  <si>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</si>
  <si>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</si>
  <si>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</si>
  <si>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</si>
  <si>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</si>
  <si>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</si>
  <si>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</si>
  <si>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</si>
  <si>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</si>
  <si>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</si>
  <si>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</si>
  <si>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</si>
  <si>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</si>
  <si>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</si>
  <si>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</si>
  <si>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</si>
  <si>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</si>
  <si>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</si>
  <si>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</si>
  <si>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</si>
  <si>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</si>
  <si>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</si>
  <si>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</si>
  <si>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</si>
  <si>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</si>
  <si>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</si>
  <si>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</si>
  <si>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</si>
  <si>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</si>
  <si>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</si>
  <si>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</si>
  <si>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</si>
  <si>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</si>
  <si>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</si>
  <si>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</si>
  <si>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</si>
  <si>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</si>
  <si>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</si>
  <si>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</si>
  <si>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</si>
  <si>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</si>
  <si>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</si>
  <si>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</si>
  <si>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</si>
  <si>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</si>
  <si>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</si>
  <si>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</si>
  <si>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</si>
  <si>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</si>
  <si>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</si>
  <si>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</si>
  <si>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</si>
  <si>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</si>
  <si>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</si>
  <si>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</si>
  <si>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</si>
  <si>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</si>
  <si>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</si>
  <si>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</si>
  <si>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</si>
  <si>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</si>
  <si>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</si>
  <si>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</si>
  <si>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</si>
  <si>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</si>
  <si>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</si>
  <si>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</si>
  <si>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</si>
  <si>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</si>
  <si>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</si>
  <si>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</si>
  <si>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</si>
  <si>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</si>
  <si>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</si>
  <si>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</si>
  <si>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</si>
  <si>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</si>
  <si>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</si>
  <si>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</si>
  <si>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</si>
  <si>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</si>
  <si>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</si>
  <si>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</si>
  <si>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</si>
  <si>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</si>
  <si>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</si>
  <si>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</si>
  <si>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</si>
  <si>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</si>
  <si>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</si>
  <si>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</si>
  <si>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</si>
  <si>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</si>
  <si>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</si>
  <si>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</si>
  <si>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</si>
  <si>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</si>
  <si>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</si>
  <si>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</si>
  <si>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</si>
  <si>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</si>
  <si>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</si>
  <si>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</si>
  <si>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</si>
  <si>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</si>
  <si>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</si>
  <si>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</si>
  <si>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</si>
  <si>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</si>
  <si>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</si>
  <si>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</si>
  <si>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</si>
  <si>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</si>
  <si>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</si>
  <si>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</si>
  <si>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</si>
  <si>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</si>
  <si>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</si>
  <si>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</si>
  <si>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</si>
  <si>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</si>
  <si>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</si>
  <si>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</si>
  <si>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</si>
  <si>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</si>
  <si>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</si>
  <si>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</si>
  <si>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</si>
  <si>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</si>
  <si>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</si>
  <si>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</si>
  <si>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</si>
  <si>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</si>
  <si>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</si>
  <si>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</si>
  <si>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</si>
  <si>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</si>
  <si>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</si>
  <si>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</si>
  <si>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</si>
  <si>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</si>
  <si>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</si>
  <si>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</si>
  <si>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</si>
  <si>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</si>
  <si>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</si>
  <si>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</si>
  <si>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</si>
  <si>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</si>
  <si>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</si>
  <si>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</si>
  <si>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</si>
  <si>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</si>
  <si>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</si>
  <si>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</si>
  <si>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</si>
  <si>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</si>
  <si>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</si>
  <si>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</si>
  <si>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</si>
  <si>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</si>
  <si>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</si>
  <si>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</si>
  <si>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</si>
  <si>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</si>
  <si>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</si>
  <si>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</si>
  <si>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</si>
  <si>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</si>
  <si>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</si>
  <si>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</si>
  <si>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</si>
  <si>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</si>
  <si>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</si>
  <si>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</si>
  <si>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</si>
  <si>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</si>
  <si>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</si>
  <si>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</si>
  <si>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</si>
  <si>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</si>
  <si>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</si>
  <si>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</si>
  <si>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</si>
  <si>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</si>
  <si>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</si>
  <si>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</si>
  <si>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</si>
  <si>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</si>
  <si>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</si>
  <si>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</si>
  <si>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</si>
  <si>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</si>
  <si>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</si>
  <si>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</si>
  <si>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</si>
  <si>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</si>
  <si>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</si>
  <si>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</si>
  <si>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</si>
  <si>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</si>
  <si>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</si>
  <si>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</si>
  <si>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</si>
  <si>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</si>
  <si>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</si>
  <si>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</si>
  <si>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</si>
  <si>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</si>
  <si>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</si>
  <si>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</si>
  <si>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</si>
  <si>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</si>
  <si>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</si>
  <si>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</si>
  <si>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</si>
  <si>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</si>
  <si>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</si>
  <si>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</si>
  <si>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</si>
  <si>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</si>
  <si>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</si>
  <si>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</si>
  <si>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</si>
  <si>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</si>
  <si>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</si>
  <si>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</si>
  <si>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</si>
  <si>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</si>
  <si>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</si>
  <si>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</si>
  <si>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</si>
  <si>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</si>
  <si>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</si>
  <si>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</si>
  <si>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</si>
  <si>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</si>
  <si>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</si>
  <si>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</si>
  <si>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</si>
  <si>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</si>
  <si>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</si>
  <si>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</si>
  <si>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</si>
  <si>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</si>
  <si>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</si>
  <si>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</si>
  <si>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</si>
  <si>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</si>
  <si>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</si>
  <si>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</si>
  <si>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</si>
  <si>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</si>
  <si>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</si>
  <si>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</si>
  <si>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</si>
  <si>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</si>
  <si>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</si>
  <si>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</si>
  <si>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</si>
  <si>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</si>
  <si>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</si>
  <si>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</si>
  <si>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</si>
  <si>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</si>
  <si>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</si>
  <si>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</si>
  <si>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</si>
  <si>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</si>
  <si>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</si>
  <si>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</si>
  <si>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</si>
  <si>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</si>
  <si>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</si>
  <si>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</si>
  <si>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</si>
  <si>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</si>
  <si>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</si>
  <si>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</si>
  <si>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</si>
  <si>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</si>
  <si>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</si>
  <si>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</si>
  <si>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</si>
  <si>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</si>
  <si>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</si>
  <si>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</si>
  <si>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</si>
  <si>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</si>
  <si>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</si>
  <si>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</si>
  <si>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</si>
  <si>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</si>
  <si>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</si>
  <si>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</si>
  <si>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</si>
  <si>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</si>
  <si>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</si>
  <si>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</si>
  <si>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</si>
  <si>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</si>
  <si>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</si>
  <si>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</si>
  <si>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</si>
  <si>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</si>
  <si>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</si>
  <si>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</si>
  <si>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</si>
  <si>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</si>
  <si>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</si>
  <si>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</si>
  <si>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</si>
  <si>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</si>
  <si>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</si>
  <si>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</si>
  <si>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</si>
  <si>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</si>
  <si>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</si>
  <si>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</si>
  <si>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</si>
  <si>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</si>
  <si>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</si>
  <si>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</si>
  <si>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</si>
  <si>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</si>
  <si>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</si>
  <si>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</si>
  <si>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</si>
  <si>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</si>
  <si>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</si>
  <si>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</si>
  <si>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</si>
  <si>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</si>
  <si>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</si>
  <si>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</si>
  <si>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</si>
  <si>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</si>
  <si>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</si>
  <si>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</si>
  <si>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</si>
  <si>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</si>
  <si>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</si>
  <si>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</si>
  <si>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</si>
  <si>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</si>
  <si>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</si>
  <si>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</si>
  <si>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</si>
  <si>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</si>
  <si>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</si>
  <si>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</si>
  <si>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</si>
  <si>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</si>
  <si>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</si>
  <si>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</si>
  <si>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</si>
  <si>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</si>
  <si>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</si>
  <si>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</si>
  <si>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</si>
  <si>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</si>
  <si>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</si>
  <si>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</si>
  <si>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</si>
  <si>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</si>
  <si>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</si>
  <si>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</si>
  <si>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</si>
  <si>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</si>
  <si>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</si>
  <si>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</si>
  <si>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</si>
  <si>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</si>
  <si>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</si>
  <si>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</si>
  <si>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</si>
  <si>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</si>
  <si>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</si>
  <si>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</si>
  <si>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</si>
  <si>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</si>
  <si>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</si>
  <si>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</si>
  <si>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</si>
  <si>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</si>
  <si>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</si>
  <si>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</si>
  <si>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</si>
  <si>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</si>
  <si>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</si>
  <si>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</si>
  <si>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</si>
  <si>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</si>
  <si>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</si>
  <si>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</si>
  <si>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</si>
  <si>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</si>
  <si>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</si>
  <si>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</si>
  <si>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</si>
  <si>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</si>
  <si>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</si>
  <si>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</si>
  <si>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</si>
  <si>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</si>
  <si>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</si>
  <si>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</si>
  <si>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</si>
  <si>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</si>
  <si>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</si>
  <si>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</si>
  <si>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</si>
  <si>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</si>
  <si>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</si>
  <si>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</si>
  <si>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</si>
  <si>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</si>
  <si>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</si>
  <si>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</si>
  <si>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</si>
  <si>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</si>
  <si>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</si>
  <si>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</si>
  <si>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</si>
  <si>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</si>
  <si>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</si>
  <si>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</si>
  <si>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</si>
  <si>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</si>
  <si>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</si>
  <si>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</si>
  <si>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</si>
  <si>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</si>
  <si>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</si>
  <si>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</si>
  <si>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</si>
  <si>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</si>
  <si>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</si>
  <si>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</si>
  <si>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</si>
  <si>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</si>
  <si>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</si>
  <si>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</si>
  <si>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</si>
  <si>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</si>
  <si>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</si>
  <si>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</si>
  <si>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</si>
  <si>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</si>
  <si>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</si>
  <si>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</si>
  <si>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</si>
  <si>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</si>
  <si>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</si>
  <si>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</si>
  <si>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</si>
  <si>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</si>
  <si>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</si>
  <si>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</si>
  <si>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</si>
  <si>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</si>
  <si>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</si>
  <si>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</si>
  <si>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</si>
  <si>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</si>
  <si>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</si>
  <si>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</si>
  <si>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</si>
  <si>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</si>
  <si>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</si>
  <si>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</si>
  <si>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</si>
  <si>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</si>
  <si>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</si>
  <si>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</si>
  <si>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</si>
  <si>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</si>
  <si>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</si>
  <si>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</si>
  <si>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</si>
  <si>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</si>
  <si>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</si>
  <si>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</si>
  <si>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</si>
  <si>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</si>
  <si>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</si>
  <si>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</si>
  <si>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</si>
  <si>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</si>
  <si>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</si>
  <si>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</si>
  <si>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</si>
  <si>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</si>
  <si>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</si>
  <si>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</si>
  <si>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</si>
  <si>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</si>
  <si>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</si>
  <si>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</si>
  <si>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</si>
  <si>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</si>
  <si>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</si>
  <si>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</si>
  <si>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</si>
  <si>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</si>
  <si>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</si>
  <si>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</si>
  <si>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</si>
  <si>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</si>
  <si>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</si>
  <si>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</si>
  <si>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</si>
  <si>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</si>
  <si>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</si>
  <si>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</si>
  <si>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</si>
  <si>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</si>
  <si>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</si>
  <si>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</si>
  <si>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</si>
  <si>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</si>
  <si>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</si>
  <si>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</si>
  <si>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</si>
  <si>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</si>
  <si>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</si>
  <si>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</si>
  <si>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</si>
  <si>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</si>
  <si>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</si>
  <si>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</si>
  <si>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</si>
  <si>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</si>
  <si>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</si>
  <si>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</si>
  <si>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</si>
  <si>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</si>
  <si>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</si>
  <si>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</si>
  <si>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</si>
  <si>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</si>
  <si>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</si>
  <si>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</si>
  <si>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</si>
  <si>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</si>
  <si>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</si>
  <si>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</si>
  <si>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</si>
  <si>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</si>
  <si>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</si>
  <si>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</si>
  <si>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</si>
  <si>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</si>
  <si>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</si>
  <si>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</si>
  <si>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</si>
  <si>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</si>
  <si>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</si>
  <si>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</si>
  <si>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</si>
  <si>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</si>
  <si>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</si>
  <si>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</si>
  <si>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</si>
  <si>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</si>
  <si>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</si>
  <si>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</si>
  <si>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</si>
  <si>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</si>
  <si>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</si>
  <si>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</si>
  <si>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</si>
  <si>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</si>
  <si>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</si>
  <si>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</si>
  <si>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</si>
  <si>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</si>
  <si>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</si>
  <si>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</si>
  <si>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</si>
  <si>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</si>
  <si>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</si>
  <si>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</si>
  <si>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</si>
  <si>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</si>
  <si>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</si>
  <si>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</si>
  <si>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</si>
  <si>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</si>
  <si>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</si>
  <si>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</si>
  <si>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</si>
  <si>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</si>
  <si>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</si>
  <si>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</si>
  <si>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</si>
  <si>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</si>
  <si>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</si>
  <si>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</si>
  <si>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</si>
  <si>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</si>
  <si>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</si>
  <si>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</si>
  <si>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</si>
  <si>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</si>
  <si>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</si>
  <si>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</si>
  <si>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</si>
  <si>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</si>
  <si>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</si>
  <si>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</si>
  <si>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</si>
  <si>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</si>
  <si>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</si>
  <si>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</si>
  <si>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</si>
  <si>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</si>
  <si>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</si>
  <si>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</si>
  <si>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</si>
  <si>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</si>
  <si>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</si>
  <si>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</si>
  <si>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</si>
  <si>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</si>
  <si>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</si>
  <si>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</si>
  <si>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</si>
  <si>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</si>
  <si>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</si>
  <si>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</si>
  <si>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</si>
  <si>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</si>
  <si>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</si>
  <si>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</si>
  <si>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</si>
  <si>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</si>
  <si>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</si>
  <si>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</si>
  <si>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</si>
  <si>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</si>
  <si>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</si>
  <si>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</si>
  <si>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</si>
  <si>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</si>
  <si>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</si>
  <si>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</si>
  <si>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</si>
  <si>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</si>
  <si>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</si>
  <si>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</si>
  <si>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</si>
  <si>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</si>
  <si>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</si>
  <si>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</si>
  <si>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</si>
  <si>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</si>
  <si>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</si>
  <si>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</si>
  <si>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</si>
  <si>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</si>
  <si>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</si>
  <si>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</si>
  <si>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</si>
  <si>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</si>
  <si>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</si>
  <si>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</si>
  <si>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</si>
  <si>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</si>
  <si>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</si>
  <si>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</si>
  <si>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</si>
  <si>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</si>
  <si>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</si>
  <si>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</si>
  <si>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</si>
  <si>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</si>
  <si>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</si>
  <si>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</si>
  <si>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</si>
  <si>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</si>
  <si>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</si>
  <si>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</si>
  <si>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</si>
  <si>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</si>
  <si>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</si>
  <si>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</si>
  <si>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</si>
  <si>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</si>
  <si>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</si>
  <si>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</si>
  <si>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</si>
  <si>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</si>
  <si>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</si>
  <si>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</si>
  <si>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</si>
  <si>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</si>
  <si>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</si>
  <si>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</si>
  <si>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</si>
  <si>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</si>
  <si>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</si>
  <si>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</si>
  <si>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</si>
  <si>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</si>
  <si>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</si>
  <si>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</si>
  <si>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</si>
  <si>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</si>
  <si>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</si>
  <si>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</si>
  <si>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</si>
  <si>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</si>
  <si>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</si>
  <si>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</si>
  <si>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</si>
  <si>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</si>
  <si>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</si>
  <si>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</si>
  <si>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</si>
  <si>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</si>
  <si>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</si>
  <si>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</si>
  <si>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</si>
  <si>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</si>
  <si>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</si>
  <si>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</si>
  <si>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</si>
  <si>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</si>
  <si>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</si>
  <si>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</si>
  <si>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</si>
  <si>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</si>
  <si>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</si>
  <si>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</si>
  <si>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</si>
  <si>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</si>
  <si>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</si>
  <si>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</si>
  <si>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</si>
  <si>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</si>
  <si>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</si>
  <si>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</si>
  <si>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</si>
  <si>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</si>
  <si>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</si>
  <si>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</si>
  <si>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</si>
  <si>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</si>
  <si>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</si>
  <si>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</si>
  <si>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</si>
  <si>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</si>
  <si>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</si>
  <si>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</si>
  <si>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</si>
  <si>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</si>
  <si>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</si>
  <si>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</si>
  <si>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</si>
  <si>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</si>
  <si>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</si>
  <si>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</si>
  <si>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</si>
  <si>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</si>
  <si>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</si>
  <si>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</si>
  <si>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</si>
  <si>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</si>
  <si>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</si>
  <si>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</si>
  <si>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</si>
  <si>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</si>
  <si>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</si>
  <si>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</si>
  <si>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</si>
  <si>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</si>
  <si>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</si>
  <si>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</si>
  <si>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</si>
  <si>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</si>
  <si>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</si>
  <si>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</si>
  <si>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</si>
  <si>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</si>
  <si>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</si>
  <si>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</si>
  <si>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</si>
  <si>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</si>
  <si>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</si>
  <si>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</si>
  <si>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</si>
  <si>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</si>
  <si>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</si>
  <si>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</si>
  <si>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</si>
  <si>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</si>
  <si>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</si>
  <si>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</si>
  <si>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</si>
  <si>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</si>
  <si>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</si>
  <si>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</si>
  <si>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</si>
  <si>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</si>
  <si>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</si>
  <si>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</si>
  <si>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</si>
  <si>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</si>
  <si>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</si>
  <si>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</si>
  <si>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</si>
  <si>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</si>
  <si>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</si>
  <si>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</si>
  <si>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</si>
  <si>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</si>
  <si>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</si>
  <si>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</si>
  <si>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</si>
  <si>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</si>
  <si>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</si>
  <si>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</si>
  <si>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</si>
  <si>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</si>
  <si>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</si>
  <si>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</si>
  <si>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</si>
  <si>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</si>
  <si>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</si>
  <si>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</si>
  <si>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</si>
  <si>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</si>
  <si>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</si>
  <si>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</si>
  <si>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</si>
  <si>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</si>
  <si>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</si>
  <si>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</si>
  <si>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</si>
  <si>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</si>
  <si>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</si>
  <si>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</si>
  <si>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</si>
  <si>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</si>
  <si>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</si>
  <si>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</si>
  <si>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</si>
  <si>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</si>
  <si>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</si>
  <si>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</si>
  <si>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</si>
  <si>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</si>
  <si>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</si>
  <si>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</si>
  <si>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</si>
  <si>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</si>
  <si>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</si>
  <si>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</si>
  <si>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</si>
  <si>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</si>
  <si>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</si>
  <si>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</si>
  <si>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</si>
  <si>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</si>
  <si>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</si>
  <si>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</si>
  <si>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</si>
  <si>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</si>
  <si>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</si>
  <si>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</si>
  <si>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</si>
  <si>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</si>
  <si>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</si>
  <si>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</si>
  <si>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</si>
  <si>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</si>
  <si>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</si>
  <si>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</si>
  <si>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</si>
  <si>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</si>
  <si>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</si>
  <si>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</si>
  <si>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</si>
  <si>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</si>
  <si>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</si>
  <si>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</si>
  <si>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</si>
  <si>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</si>
  <si>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</si>
  <si>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</si>
  <si>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</si>
  <si>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</si>
  <si>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</si>
  <si>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</si>
  <si>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</si>
  <si>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</si>
  <si>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</si>
  <si>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</si>
  <si>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</si>
  <si>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</si>
  <si>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</si>
  <si>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</si>
  <si>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</si>
  <si>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</si>
  <si>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</si>
  <si>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</si>
  <si>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</si>
  <si>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</si>
  <si>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</si>
  <si>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</si>
  <si>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</si>
  <si>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</si>
  <si>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</si>
  <si>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</si>
  <si>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</si>
  <si>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</si>
  <si>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</si>
  <si>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</si>
  <si>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</si>
  <si>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</si>
  <si>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</si>
  <si>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</si>
  <si>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</si>
  <si>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</si>
  <si>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</si>
  <si>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</si>
  <si>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</si>
  <si>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</si>
  <si>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</si>
  <si>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</si>
  <si>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</si>
  <si>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</si>
  <si>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</si>
  <si>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</si>
  <si>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</si>
  <si>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</si>
  <si>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</si>
  <si>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</si>
  <si>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</si>
  <si>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</si>
  <si>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</si>
  <si>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</si>
  <si>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</si>
  <si>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</si>
  <si>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</si>
  <si>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</si>
  <si>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</si>
  <si>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</si>
  <si>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</si>
  <si>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</si>
  <si>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</si>
  <si>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</si>
  <si>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</si>
  <si>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</si>
  <si>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</si>
  <si>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</si>
  <si>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</si>
  <si>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</si>
  <si>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</si>
  <si>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</si>
  <si>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</si>
  <si>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</si>
  <si>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</si>
  <si>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</si>
  <si>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</si>
  <si>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</si>
  <si>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</si>
  <si>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</si>
  <si>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</si>
  <si>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</si>
  <si>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</si>
  <si>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</si>
  <si>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</si>
  <si>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</si>
  <si>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</si>
  <si>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</si>
  <si>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</si>
  <si>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</si>
  <si>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</si>
  <si>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</si>
  <si>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</si>
  <si>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</si>
  <si>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</si>
  <si>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</si>
  <si>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</si>
  <si>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</si>
  <si>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</si>
  <si>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</si>
  <si>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</si>
  <si>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</si>
  <si>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</si>
  <si>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</si>
  <si>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</si>
  <si>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</si>
  <si>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</si>
  <si>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</si>
  <si>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</si>
  <si>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</si>
  <si>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</si>
  <si>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</si>
  <si>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</si>
  <si>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</si>
  <si>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</si>
  <si>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</si>
  <si>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</si>
  <si>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</si>
  <si>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</si>
  <si>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</si>
  <si>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</si>
  <si>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</si>
  <si>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</si>
  <si>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</si>
  <si>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</si>
  <si>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</si>
  <si>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</si>
  <si>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</si>
  <si>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</si>
  <si>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</si>
  <si>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</si>
  <si>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</si>
  <si>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</si>
  <si>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</si>
  <si>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</si>
  <si>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</si>
  <si>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</si>
  <si>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</si>
  <si>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</si>
  <si>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</si>
  <si>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</si>
  <si>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</si>
  <si>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</si>
  <si>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</si>
  <si>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</si>
  <si>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</si>
  <si>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</si>
  <si>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</si>
  <si>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</si>
  <si>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</si>
  <si>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</si>
  <si>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</si>
  <si>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</si>
  <si>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</si>
  <si>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</si>
  <si>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</si>
  <si>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</si>
  <si>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</si>
  <si>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</si>
  <si>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</si>
  <si>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</si>
  <si>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</si>
  <si>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</si>
  <si>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</si>
  <si>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</si>
  <si>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</si>
  <si>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</si>
  <si>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</si>
  <si>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</si>
  <si>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</si>
  <si>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</si>
  <si>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</si>
  <si>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</si>
  <si>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</si>
  <si>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</si>
  <si>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</si>
  <si>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</si>
  <si>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</si>
  <si>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</si>
  <si>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</si>
  <si>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</si>
  <si>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</si>
  <si>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</si>
  <si>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</si>
  <si>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</si>
  <si>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</si>
  <si>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</si>
  <si>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</si>
  <si>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</si>
  <si>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</si>
  <si>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</si>
  <si>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</si>
  <si>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</si>
  <si>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</si>
  <si>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</si>
  <si>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</si>
  <si>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</si>
  <si>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</si>
  <si>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</si>
  <si>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</si>
  <si>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</si>
  <si>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</si>
  <si>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</si>
  <si>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</si>
  <si>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</si>
  <si>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</si>
  <si>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</si>
  <si>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</si>
  <si>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</si>
  <si>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</si>
  <si>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</si>
  <si>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</si>
  <si>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</si>
  <si>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</si>
  <si>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</si>
  <si>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</si>
  <si>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</si>
  <si>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</si>
  <si>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</si>
  <si>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</si>
  <si>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</si>
  <si>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</si>
  <si>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</si>
  <si>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</si>
  <si>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</si>
  <si>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</si>
  <si>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</si>
  <si>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</si>
  <si>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</si>
  <si>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</si>
  <si>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</si>
  <si>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</si>
  <si>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</si>
  <si>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</si>
  <si>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</si>
  <si>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</si>
  <si>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</si>
  <si>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</si>
  <si>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</si>
  <si>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</si>
  <si>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</si>
  <si>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</si>
  <si>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</si>
  <si>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</si>
  <si>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</si>
  <si>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</si>
  <si>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</si>
  <si>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</si>
  <si>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</si>
  <si>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</si>
  <si>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</si>
  <si>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</si>
  <si>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</si>
  <si>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</si>
  <si>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</si>
  <si>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</si>
  <si>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</si>
  <si>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</si>
  <si>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</si>
  <si>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</si>
  <si>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</si>
  <si>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</si>
  <si>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</si>
  <si>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</si>
  <si>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</si>
  <si>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</si>
  <si>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</si>
  <si>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</si>
  <si>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</si>
  <si>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</si>
  <si>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</si>
  <si>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</si>
  <si>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</si>
  <si>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</si>
  <si>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</si>
  <si>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</si>
  <si>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</si>
  <si>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</si>
  <si>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</si>
  <si>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</si>
  <si>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</si>
  <si>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</si>
  <si>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</si>
  <si>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</si>
  <si>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</si>
  <si>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</si>
  <si>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</si>
  <si>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</si>
  <si>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</si>
  <si>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</si>
  <si>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</si>
  <si>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</si>
  <si>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</si>
  <si>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</si>
  <si>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</si>
  <si>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</si>
  <si>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</si>
  <si>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</si>
  <si>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</si>
  <si>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</si>
  <si>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</si>
  <si>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</si>
  <si>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</si>
  <si>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</si>
  <si>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</si>
  <si>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</si>
  <si>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</si>
  <si>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</si>
  <si>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</si>
  <si>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</si>
  <si>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</si>
  <si>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</si>
  <si>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</si>
  <si>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</si>
  <si>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</si>
  <si>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</si>
  <si>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</si>
  <si>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</si>
  <si>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</si>
  <si>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</si>
  <si>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</si>
  <si>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</si>
  <si>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</si>
  <si>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</si>
  <si>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</si>
  <si>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</si>
  <si>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</si>
  <si>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</si>
  <si>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</si>
  <si>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</si>
  <si>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</si>
  <si>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</si>
  <si>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</si>
  <si>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</si>
  <si>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</si>
  <si>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</si>
  <si>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</si>
  <si>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</si>
  <si>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</si>
  <si>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</si>
  <si>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</si>
  <si>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</si>
  <si>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</si>
  <si>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</si>
  <si>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</si>
  <si>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</si>
  <si>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</si>
  <si>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</si>
  <si>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</si>
  <si>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</si>
  <si>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</si>
  <si>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</si>
  <si>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</si>
  <si>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</si>
  <si>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</si>
  <si>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</si>
  <si>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</si>
  <si>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</si>
  <si>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</si>
  <si>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</si>
  <si>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</si>
  <si>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</si>
  <si>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</si>
  <si>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</si>
  <si>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</si>
  <si>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</si>
  <si>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</si>
  <si>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</si>
  <si>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</si>
  <si>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</si>
  <si>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</si>
  <si>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</si>
  <si>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</si>
  <si>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</si>
  <si>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</si>
  <si>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</si>
  <si>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</si>
  <si>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</si>
  <si>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</si>
  <si>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</si>
  <si>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</si>
  <si>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</si>
  <si>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</si>
  <si>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</si>
  <si>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</si>
  <si>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</si>
  <si>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</si>
  <si>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</si>
  <si>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</si>
  <si>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</si>
  <si>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</si>
  <si>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</si>
  <si>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</si>
  <si>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</si>
  <si>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</si>
  <si>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</si>
  <si>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</si>
  <si>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</si>
  <si>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</si>
  <si>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</si>
  <si>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</si>
  <si>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</si>
  <si>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</si>
  <si>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</si>
  <si>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</si>
  <si>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</si>
  <si>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</si>
  <si>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</si>
  <si>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</si>
  <si>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</si>
  <si>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</si>
  <si>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</si>
  <si>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</si>
  <si>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</si>
  <si>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</si>
  <si>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</si>
  <si>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</si>
  <si>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</si>
  <si>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</si>
  <si>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</si>
  <si>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</si>
  <si>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</si>
  <si>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</si>
  <si>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</si>
  <si>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</si>
  <si>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</si>
  <si>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</si>
  <si>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</si>
  <si>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</si>
  <si>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</si>
  <si>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</si>
  <si>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</si>
  <si>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</si>
  <si>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</si>
  <si>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</si>
  <si>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</si>
  <si>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</si>
  <si>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</si>
  <si>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</si>
  <si>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</si>
  <si>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</si>
  <si>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</si>
  <si>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</si>
  <si>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</si>
  <si>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</si>
  <si>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</si>
  <si>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</si>
  <si>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</si>
  <si>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</si>
  <si>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</si>
  <si>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</si>
  <si>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</si>
  <si>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</si>
  <si>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</si>
  <si>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</si>
  <si>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</si>
  <si>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</si>
  <si>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</si>
  <si>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</si>
  <si>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</si>
  <si>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</si>
  <si>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</si>
  <si>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</si>
  <si>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</si>
  <si>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</si>
  <si>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</si>
  <si>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</si>
  <si>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</si>
  <si>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</si>
  <si>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</si>
  <si>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</si>
  <si>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</si>
  <si>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</si>
  <si>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</si>
  <si>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</si>
  <si>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</si>
  <si>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</si>
  <si>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</si>
  <si>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</si>
  <si>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</si>
  <si>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</si>
  <si>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</si>
  <si>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</si>
  <si>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</si>
  <si>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</si>
  <si>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</si>
  <si>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</si>
  <si>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</si>
  <si>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</si>
  <si>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</si>
  <si>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</si>
  <si>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</si>
  <si>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</si>
  <si>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</si>
  <si>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</si>
  <si>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</si>
  <si>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</si>
  <si>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</si>
  <si>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</si>
  <si>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</si>
  <si>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</si>
  <si>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</si>
  <si>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</si>
  <si>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</si>
  <si>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</si>
  <si>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</si>
  <si>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</si>
  <si>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</si>
  <si>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</si>
  <si>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</si>
  <si>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</si>
  <si>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</si>
  <si>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</si>
  <si>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</si>
  <si>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</si>
  <si>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</si>
  <si>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</si>
  <si>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</si>
  <si>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</si>
  <si>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</si>
  <si>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</si>
  <si>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</si>
  <si>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</si>
  <si>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</si>
  <si>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</si>
  <si>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</si>
  <si>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</si>
  <si>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</si>
  <si>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</si>
  <si>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</si>
  <si>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</si>
  <si>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</si>
  <si>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</si>
  <si>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</si>
  <si>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</si>
  <si>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</si>
  <si>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</si>
  <si>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</si>
  <si>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</si>
  <si>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</si>
  <si>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</si>
  <si>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</si>
  <si>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</si>
  <si>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</si>
  <si>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</si>
  <si>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</si>
  <si>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</si>
  <si>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</si>
  <si>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</si>
  <si>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</si>
  <si>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</si>
  <si>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</si>
  <si>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</si>
  <si>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</si>
  <si>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</si>
  <si>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</si>
  <si>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</si>
  <si>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</si>
  <si>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</si>
  <si>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</si>
  <si>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</si>
  <si>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</si>
  <si>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</si>
  <si>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</si>
  <si>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</si>
  <si>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</si>
  <si>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</si>
  <si>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</si>
  <si>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</si>
  <si>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</si>
  <si>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</si>
  <si>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</si>
  <si>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</si>
  <si>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</si>
  <si>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</si>
  <si>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</si>
  <si>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</si>
  <si>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</si>
  <si>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</si>
  <si>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</si>
  <si>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</si>
  <si>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</si>
  <si>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</si>
  <si>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</si>
  <si>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</si>
  <si>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</si>
  <si>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</si>
  <si>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</si>
  <si>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</si>
  <si>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</si>
  <si>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</si>
  <si>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</si>
  <si>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</si>
  <si>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</si>
  <si>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</si>
  <si>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</si>
  <si>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</si>
  <si>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</si>
  <si>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</si>
  <si>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</si>
  <si>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</si>
  <si>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</si>
  <si>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</si>
  <si>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</si>
  <si>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</si>
  <si>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</si>
  <si>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</si>
  <si>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</si>
  <si>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</si>
  <si>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</si>
  <si>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</si>
  <si>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</si>
  <si>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</si>
  <si>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</si>
  <si>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</si>
  <si>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</si>
  <si>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</si>
  <si>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</si>
  <si>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</si>
  <si>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</si>
  <si>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</si>
  <si>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</si>
  <si>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</si>
  <si>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</si>
  <si>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</si>
  <si>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</si>
  <si>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</si>
  <si>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</si>
  <si>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</si>
  <si>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</si>
  <si>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</si>
  <si>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</si>
  <si>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</si>
  <si>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</si>
  <si>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</si>
  <si>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</si>
  <si>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</si>
  <si>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</si>
  <si>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</si>
  <si>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</si>
  <si>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</si>
  <si>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</si>
  <si>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</si>
  <si>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</si>
  <si>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</si>
  <si>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</si>
  <si>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</si>
  <si>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</si>
  <si>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</si>
  <si>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</si>
  <si>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</si>
  <si>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</si>
  <si>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</si>
  <si>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</si>
  <si>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</si>
  <si>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</si>
  <si>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</si>
  <si>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</si>
  <si>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</si>
  <si>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</si>
  <si>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</si>
  <si>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</si>
  <si>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</si>
  <si>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</si>
  <si>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</si>
  <si>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</si>
  <si>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</si>
  <si>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</si>
  <si>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</si>
  <si>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</si>
  <si>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</si>
  <si>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</si>
  <si>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</si>
  <si>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</si>
  <si>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</si>
  <si>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</si>
  <si>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</si>
  <si>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</si>
  <si>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</si>
  <si>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</si>
  <si>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</si>
  <si>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</si>
  <si>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</si>
  <si>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</si>
  <si>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</si>
  <si>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</si>
  <si>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</si>
  <si>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</si>
  <si>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</si>
  <si>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</si>
  <si>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</si>
  <si>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</si>
  <si>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</si>
  <si>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</si>
  <si>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</si>
  <si>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</si>
  <si>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</si>
  <si>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</si>
  <si>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</si>
  <si>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</si>
  <si>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</si>
  <si>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</si>
  <si>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</si>
  <si>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</si>
  <si>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</si>
  <si>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</si>
  <si>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</si>
  <si>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</si>
  <si>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</si>
  <si>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</si>
  <si>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</si>
  <si>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</si>
  <si>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</si>
  <si>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</si>
  <si>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</si>
  <si>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</si>
  <si>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</si>
  <si>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</si>
  <si>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</si>
  <si>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</si>
  <si>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</si>
  <si>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</si>
  <si>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</si>
  <si>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</si>
  <si>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</si>
  <si>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</si>
  <si>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</si>
  <si>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</si>
  <si>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</si>
  <si>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</si>
  <si>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</si>
  <si>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</si>
  <si>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</si>
  <si>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</si>
  <si>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</si>
  <si>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</si>
  <si>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</si>
  <si>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</si>
  <si>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</si>
  <si>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</si>
  <si>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</si>
  <si>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</si>
  <si>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</si>
  <si>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</si>
  <si>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</si>
  <si>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</si>
  <si>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</si>
  <si>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</si>
  <si>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</si>
  <si>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</si>
  <si>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</si>
  <si>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</si>
  <si>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</si>
  <si>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</si>
  <si>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</si>
  <si>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</si>
  <si>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</si>
  <si>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</si>
  <si>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</si>
  <si>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</si>
  <si>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</si>
  <si>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</si>
  <si>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</si>
  <si>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</si>
  <si>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</si>
  <si>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</si>
  <si>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</si>
  <si>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</si>
  <si>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</si>
  <si>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</si>
  <si>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</si>
  <si>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</si>
  <si>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</si>
  <si>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</si>
  <si>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</si>
  <si>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</si>
  <si>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</si>
  <si>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</si>
  <si>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</si>
  <si>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</si>
  <si>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</si>
  <si>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</si>
  <si>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</si>
  <si>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</si>
  <si>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</si>
  <si>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</si>
  <si>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</si>
  <si>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</si>
  <si>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</si>
  <si>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</si>
  <si>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</si>
  <si>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</si>
  <si>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</si>
  <si>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</si>
  <si>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</si>
  <si>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</si>
  <si>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</si>
  <si>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</si>
  <si>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</si>
  <si>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</si>
  <si>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</si>
  <si>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</si>
  <si>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</si>
  <si>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</si>
  <si>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</si>
  <si>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</si>
  <si>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</si>
  <si>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</si>
  <si>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</si>
  <si>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</si>
  <si>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</si>
  <si>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</si>
  <si>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</si>
  <si>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</si>
  <si>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</si>
  <si>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</si>
  <si>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</si>
  <si>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</si>
  <si>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</si>
  <si>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</si>
  <si>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</si>
  <si>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</si>
  <si>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</si>
  <si>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</si>
  <si>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</si>
  <si>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</si>
  <si>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</si>
  <si>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</si>
  <si>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</si>
  <si>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</si>
  <si>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</si>
  <si>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</si>
  <si>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</si>
  <si>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</si>
  <si>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</si>
  <si>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</si>
  <si>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</si>
  <si>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</si>
  <si>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</si>
  <si>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</si>
  <si>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</si>
  <si>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</si>
  <si>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</si>
  <si>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</si>
  <si>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</si>
  <si>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</si>
  <si>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</si>
  <si>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</si>
  <si>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</si>
  <si>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</si>
  <si>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</si>
  <si>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</si>
  <si>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</si>
  <si>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</si>
  <si>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</si>
  <si>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</si>
  <si>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</si>
  <si>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</si>
  <si>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</si>
  <si>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</si>
  <si>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</si>
  <si>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</si>
  <si>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</si>
  <si>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</si>
  <si>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</si>
  <si>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</si>
  <si>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</si>
  <si>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</si>
  <si>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</si>
  <si>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</si>
  <si>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</si>
  <si>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</si>
  <si>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</si>
  <si>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</si>
  <si>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</si>
  <si>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</si>
  <si>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</si>
  <si>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</si>
  <si>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</si>
  <si>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</si>
  <si>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</si>
  <si>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</si>
  <si>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</si>
  <si>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</si>
  <si>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</si>
  <si>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</si>
  <si>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</si>
  <si>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</si>
  <si>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</si>
  <si>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</si>
  <si>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</si>
  <si>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</si>
  <si>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</si>
  <si>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</si>
  <si>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</si>
  <si>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</si>
  <si>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</si>
  <si>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</si>
  <si>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</si>
  <si>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</si>
  <si>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</si>
  <si>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</si>
  <si>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</si>
  <si>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</si>
  <si>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</si>
  <si>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</si>
  <si>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</si>
  <si>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</si>
  <si>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</si>
  <si>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</si>
  <si>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</si>
  <si>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</si>
  <si>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</si>
  <si>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</si>
  <si>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</si>
  <si>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</si>
  <si>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</si>
  <si>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</si>
  <si>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</si>
  <si>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</si>
  <si>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</si>
  <si>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</si>
  <si>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</si>
  <si>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</si>
  <si>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</si>
  <si>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</si>
  <si>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</si>
  <si>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</si>
  <si>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</si>
  <si>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</si>
  <si>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</si>
  <si>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</si>
  <si>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</si>
  <si>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</si>
  <si>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</si>
  <si>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</si>
  <si>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</si>
  <si>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</si>
  <si>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</si>
  <si>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</si>
  <si>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</si>
  <si>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</si>
  <si>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</si>
  <si>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</si>
  <si>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</si>
  <si>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</si>
  <si>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</si>
  <si>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</si>
  <si>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</si>
  <si>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</si>
  <si>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</si>
  <si>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</si>
  <si>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</si>
  <si>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</si>
  <si>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</si>
  <si>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</si>
  <si>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</si>
  <si>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</si>
  <si>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</si>
  <si>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</si>
  <si>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</si>
  <si>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</si>
  <si>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</si>
  <si>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</si>
  <si>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</si>
  <si>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</si>
  <si>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</si>
  <si>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</si>
  <si>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</si>
  <si>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</si>
  <si>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</si>
  <si>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</si>
  <si>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</si>
  <si>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</si>
  <si>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</si>
  <si>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</si>
  <si>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</si>
  <si>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</si>
  <si>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</si>
  <si>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</si>
  <si>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</si>
  <si>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</si>
  <si>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</si>
  <si>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</si>
  <si>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</si>
  <si>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</si>
  <si>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</si>
  <si>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</si>
  <si>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</si>
  <si>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</si>
  <si>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</si>
  <si>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</si>
  <si>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</si>
  <si>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</si>
  <si>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</si>
  <si>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</si>
  <si>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</si>
  <si>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</si>
  <si>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</si>
  <si>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</si>
  <si>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</si>
  <si>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</si>
  <si>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</si>
  <si>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</si>
  <si>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</si>
  <si>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</si>
  <si>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</si>
  <si>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</si>
  <si>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</si>
  <si>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</si>
  <si>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</si>
  <si>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</si>
  <si>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</si>
  <si>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</si>
  <si>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</si>
  <si>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</si>
  <si>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</si>
  <si>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</si>
  <si>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</si>
  <si>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</si>
  <si>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</si>
  <si>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</si>
  <si>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</si>
  <si>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</si>
  <si>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</si>
  <si>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</si>
  <si>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</si>
  <si>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</si>
  <si>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</si>
  <si>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</si>
  <si>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</si>
  <si>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</si>
  <si>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</si>
  <si>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</si>
  <si>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</si>
  <si>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</si>
  <si>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</si>
  <si>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</si>
  <si>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</si>
  <si>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</si>
  <si>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</si>
  <si>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</si>
  <si>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</si>
  <si>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</si>
  <si>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</si>
  <si>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</si>
  <si>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</si>
  <si>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</si>
  <si>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</si>
  <si>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</si>
  <si>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</si>
  <si>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</si>
  <si>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</si>
  <si>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</si>
  <si>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</si>
  <si>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</si>
  <si>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</si>
  <si>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</si>
  <si>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</si>
  <si>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</si>
  <si>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</si>
  <si>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</si>
  <si>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</si>
  <si>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</si>
  <si>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</si>
  <si>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</si>
  <si>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</si>
  <si>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</si>
  <si>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</si>
  <si>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</si>
  <si>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</si>
  <si>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</si>
  <si>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</si>
  <si>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</si>
  <si>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</si>
  <si>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</si>
  <si>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</si>
  <si>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</si>
  <si>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</si>
  <si>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</si>
  <si>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</si>
  <si>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</si>
  <si>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</si>
  <si>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</si>
  <si>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</si>
  <si>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</si>
  <si>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</si>
  <si>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</si>
  <si>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</si>
  <si>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</si>
  <si>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</si>
  <si>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</si>
  <si>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</si>
  <si>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</si>
  <si>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</si>
  <si>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</si>
  <si>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</si>
  <si>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</si>
  <si>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</si>
  <si>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</si>
  <si>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</si>
  <si>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</si>
  <si>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</si>
  <si>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</si>
  <si>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</si>
  <si>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</si>
  <si>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</si>
  <si>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</si>
  <si>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</si>
  <si>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</si>
  <si>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</si>
  <si>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</si>
  <si>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</si>
  <si>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</si>
  <si>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</si>
  <si>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</si>
  <si>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</si>
  <si>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</si>
  <si>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</si>
  <si>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</si>
  <si>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</si>
  <si>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</si>
  <si>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</si>
  <si>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</si>
  <si>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</si>
  <si>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</si>
  <si>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</si>
  <si>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</si>
  <si>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</si>
  <si>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</si>
  <si>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</si>
  <si>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</si>
  <si>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</si>
  <si>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</si>
  <si>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</si>
  <si>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</si>
  <si>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</si>
  <si>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</si>
  <si>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</si>
  <si>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</si>
  <si>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</si>
  <si>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</si>
  <si>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</si>
  <si>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</si>
  <si>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</si>
  <si>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</si>
  <si>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</si>
  <si>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</si>
  <si>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</si>
  <si>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</si>
  <si>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</si>
  <si>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</si>
  <si>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</si>
  <si>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</si>
  <si>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</si>
  <si>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</si>
  <si>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</si>
  <si>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</si>
  <si>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</si>
  <si>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</si>
  <si>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</si>
  <si>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</si>
  <si>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</si>
  <si>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</si>
  <si>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</si>
  <si>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</si>
  <si>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</si>
  <si>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</si>
  <si>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</si>
  <si>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</si>
  <si>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</si>
  <si>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</si>
  <si>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</si>
  <si>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</si>
  <si>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</si>
  <si>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</si>
  <si>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</si>
  <si>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</si>
  <si>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</si>
  <si>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</si>
  <si>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</si>
  <si>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</si>
  <si>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</si>
  <si>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</si>
  <si>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</si>
  <si>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</si>
  <si>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</si>
  <si>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</si>
  <si>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</si>
  <si>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</si>
  <si>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</si>
  <si>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</si>
  <si>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</si>
  <si>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</si>
  <si>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</si>
  <si>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</si>
  <si>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</si>
  <si>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</si>
  <si>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</si>
  <si>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</si>
  <si>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</si>
  <si>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</si>
  <si>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</si>
  <si>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</si>
  <si>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</si>
  <si>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</si>
  <si>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</si>
  <si>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</si>
  <si>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</si>
  <si>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</si>
  <si>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</si>
  <si>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</si>
  <si>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</si>
  <si>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</si>
  <si>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</si>
  <si>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</si>
  <si>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</si>
  <si>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</si>
  <si>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</si>
  <si>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</si>
  <si>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</si>
  <si>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</si>
  <si>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</si>
  <si>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</si>
  <si>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</si>
  <si>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</si>
  <si>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</si>
  <si>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</si>
  <si>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</si>
  <si>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</si>
  <si>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</si>
  <si>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</si>
  <si>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</si>
  <si>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</si>
  <si>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</si>
  <si>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</si>
  <si>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</si>
  <si>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</si>
  <si>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</si>
  <si>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</si>
  <si>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</si>
  <si>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</si>
  <si>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</si>
  <si>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</si>
  <si>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</si>
  <si>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</si>
  <si>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</si>
  <si>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</si>
  <si>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</si>
  <si>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</si>
  <si>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</si>
  <si>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</si>
  <si>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</si>
  <si>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</si>
  <si>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</si>
  <si>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</si>
  <si>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</si>
  <si>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</si>
  <si>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</si>
  <si>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</si>
  <si>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</si>
  <si>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</si>
  <si>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</si>
  <si>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</si>
  <si>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</si>
  <si>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</si>
  <si>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</si>
  <si>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</si>
  <si>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</si>
  <si>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</si>
  <si>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</si>
  <si>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</si>
  <si>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</si>
  <si>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</si>
  <si>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</si>
  <si>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</si>
  <si>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</si>
  <si>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</si>
  <si>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</si>
  <si>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</si>
  <si>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</si>
  <si>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</si>
  <si>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</si>
  <si>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</si>
  <si>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</si>
  <si>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</si>
  <si>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</si>
  <si>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</si>
  <si>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</si>
  <si>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</si>
  <si>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</si>
  <si>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</si>
  <si>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</si>
  <si>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</si>
  <si>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</si>
  <si>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</si>
  <si>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</si>
  <si>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</si>
  <si>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</si>
  <si>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</si>
  <si>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</si>
  <si>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</si>
  <si>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</si>
  <si>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</si>
  <si>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</si>
  <si>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</si>
  <si>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</si>
  <si>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</si>
  <si>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</si>
  <si>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</si>
  <si>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</si>
  <si>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</si>
  <si>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</si>
  <si>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</si>
  <si>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</si>
  <si>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</si>
  <si>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</si>
  <si>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</si>
  <si>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</si>
  <si>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</si>
  <si>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</si>
  <si>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</si>
  <si>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</si>
  <si>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</si>
  <si>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</si>
  <si>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</si>
  <si>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</si>
  <si>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</si>
  <si>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</si>
  <si>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</si>
  <si>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</si>
  <si>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</si>
  <si>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</si>
  <si>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</si>
  <si>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</si>
  <si>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</si>
  <si>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</si>
  <si>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</si>
  <si>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</si>
  <si>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</si>
  <si>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</si>
  <si>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</si>
  <si>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</si>
  <si>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</si>
  <si>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</si>
  <si>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</si>
  <si>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</si>
  <si>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</si>
  <si>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</si>
  <si>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</si>
  <si>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</si>
  <si>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</si>
  <si>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</si>
  <si>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</si>
  <si>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</si>
  <si>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</si>
  <si>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</si>
  <si>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</si>
  <si>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</si>
  <si>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</si>
  <si>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</si>
  <si>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</si>
  <si>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</si>
  <si>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</si>
  <si>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</si>
  <si>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</si>
  <si>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</si>
  <si>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</si>
  <si>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</si>
  <si>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</si>
  <si>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</si>
  <si>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</si>
  <si>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</si>
  <si>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</si>
  <si>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</si>
  <si>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</si>
  <si>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</si>
  <si>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</si>
  <si>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</si>
  <si>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</si>
  <si>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</si>
  <si>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</si>
  <si>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</si>
  <si>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</si>
  <si>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</si>
  <si>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</si>
  <si>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</si>
  <si>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</si>
  <si>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</si>
  <si>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</si>
  <si>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</si>
  <si>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</si>
  <si>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</si>
  <si>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</si>
  <si>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</si>
  <si>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</si>
  <si>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</si>
  <si>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</si>
  <si>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</si>
  <si>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</si>
  <si>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</si>
  <si>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</si>
  <si>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</si>
  <si>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</si>
  <si>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</si>
  <si>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</si>
  <si>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</si>
  <si>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</si>
  <si>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</si>
  <si>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</si>
  <si>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</si>
  <si>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</si>
  <si>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</si>
  <si>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</si>
  <si>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</si>
  <si>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</si>
  <si>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</si>
  <si>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</si>
  <si>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</si>
  <si>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</si>
  <si>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</si>
  <si>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</si>
  <si>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</si>
  <si>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</si>
  <si>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</si>
  <si>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</si>
  <si>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</si>
  <si>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</si>
  <si>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</si>
  <si>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</si>
  <si>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</si>
  <si>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</si>
  <si>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</si>
  <si>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</si>
  <si>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</si>
  <si>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</si>
  <si>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</si>
  <si>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</si>
  <si>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</si>
  <si>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</si>
  <si>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</si>
  <si>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</si>
  <si>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</si>
  <si>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</si>
  <si>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</si>
  <si>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</si>
  <si>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</si>
  <si>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</si>
  <si>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</si>
  <si>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</si>
  <si>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</si>
  <si>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</si>
  <si>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</si>
  <si>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</si>
  <si>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</si>
  <si>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</si>
  <si>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</si>
  <si>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</si>
  <si>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</si>
  <si>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</si>
  <si>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</si>
  <si>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</si>
  <si>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</si>
  <si>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</si>
  <si>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</si>
  <si>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</si>
  <si>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</si>
  <si>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</si>
  <si>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</si>
  <si>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</si>
  <si>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</si>
  <si>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</si>
  <si>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</si>
  <si>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</si>
  <si>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</si>
  <si>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</si>
  <si>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</si>
  <si>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</si>
  <si>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</si>
  <si>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</si>
  <si>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</si>
  <si>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</si>
  <si>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</si>
  <si>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</si>
  <si>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</si>
  <si>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</si>
  <si>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</si>
  <si>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</si>
  <si>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</si>
  <si>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</si>
  <si>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</si>
  <si>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</si>
  <si>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</si>
  <si>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</si>
  <si>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</si>
  <si>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</si>
  <si>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</si>
  <si>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</si>
  <si>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</si>
  <si>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</si>
  <si>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</si>
  <si>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</si>
  <si>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</si>
  <si>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</si>
  <si>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</si>
  <si>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</si>
  <si>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</si>
  <si>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</si>
  <si>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</si>
  <si>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</si>
  <si>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</si>
  <si>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</si>
  <si>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</si>
  <si>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</si>
  <si>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</si>
  <si>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</si>
  <si>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</si>
  <si>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</si>
  <si>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</si>
  <si>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</si>
  <si>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</si>
  <si>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</si>
  <si>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</si>
  <si>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</si>
  <si>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</si>
  <si>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</si>
  <si>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</si>
  <si>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</si>
  <si>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</si>
  <si>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</si>
  <si>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</si>
  <si>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</si>
  <si>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</si>
  <si>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</si>
  <si>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</si>
  <si>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</si>
  <si>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</si>
  <si>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</si>
  <si>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</si>
  <si>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</si>
  <si>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</si>
  <si>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</si>
  <si>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</si>
  <si>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</si>
  <si>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</si>
  <si>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</si>
  <si>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</si>
  <si>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</si>
  <si>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</si>
  <si>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</si>
  <si>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</si>
  <si>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</si>
  <si>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</si>
  <si>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</si>
  <si>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</si>
  <si>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</si>
  <si>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</si>
  <si>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</si>
  <si>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</si>
  <si>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</si>
  <si>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</si>
  <si>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</si>
  <si>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</si>
  <si>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</si>
  <si>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</si>
  <si>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</si>
  <si>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</si>
  <si>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</si>
  <si>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</si>
  <si>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</si>
  <si>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</si>
  <si>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</si>
  <si>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</si>
  <si>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</si>
  <si>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</si>
  <si>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</si>
  <si>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</si>
  <si>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</si>
  <si>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</si>
  <si>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</si>
  <si>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</si>
  <si>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</si>
  <si>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</si>
  <si>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</si>
  <si>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</si>
  <si>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</si>
  <si>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</si>
  <si>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</si>
  <si>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</si>
  <si>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</si>
  <si>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</si>
  <si>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</si>
  <si>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</si>
  <si>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</si>
  <si>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</si>
  <si>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</si>
  <si>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</si>
  <si>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</si>
  <si>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</si>
  <si>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</si>
  <si>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</si>
  <si>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</si>
  <si>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</si>
  <si>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</si>
  <si>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</si>
  <si>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</si>
  <si>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</si>
  <si>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</si>
  <si>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</si>
  <si>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</si>
  <si>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</si>
  <si>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</si>
  <si>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</si>
  <si>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</si>
  <si>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</si>
  <si>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</si>
  <si>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</si>
  <si>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</si>
  <si>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</si>
  <si>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</si>
  <si>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</si>
  <si>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</si>
  <si>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</si>
  <si>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</si>
  <si>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</si>
  <si>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</si>
  <si>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</si>
  <si>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</si>
  <si>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</si>
  <si>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</si>
  <si>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</si>
  <si>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</si>
  <si>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</si>
  <si>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</si>
  <si>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</si>
  <si>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</si>
  <si>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</si>
  <si>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</si>
  <si>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</si>
  <si>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</si>
  <si>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</si>
  <si>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</si>
  <si>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</si>
  <si>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</si>
  <si>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</si>
  <si>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</si>
  <si>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</si>
  <si>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</si>
  <si>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</si>
  <si>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</si>
  <si>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</si>
  <si>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</si>
  <si>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</si>
  <si>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</si>
  <si>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</si>
  <si>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</si>
  <si>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</si>
  <si>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</si>
  <si>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</si>
  <si>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</si>
  <si>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</si>
  <si>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</si>
  <si>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</si>
  <si>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</si>
  <si>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</si>
  <si>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</si>
  <si>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</si>
  <si>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</si>
  <si>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</si>
  <si>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</si>
  <si>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</si>
  <si>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</si>
  <si>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</si>
  <si>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</si>
  <si>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</si>
  <si>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</si>
  <si>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</si>
  <si>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</si>
  <si>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</si>
  <si>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</si>
  <si>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</si>
  <si>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</si>
  <si>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</si>
  <si>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</si>
  <si>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</si>
  <si>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</si>
  <si>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</si>
  <si>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</si>
  <si>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</si>
  <si>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</si>
  <si>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</si>
  <si>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</si>
  <si>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</si>
  <si>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</si>
  <si>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</si>
  <si>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</si>
  <si>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</si>
  <si>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</si>
  <si>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</si>
  <si>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</si>
  <si>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</si>
  <si>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</si>
  <si>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</si>
  <si>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</si>
  <si>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</si>
  <si>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</si>
  <si>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</si>
  <si>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</si>
  <si>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</si>
  <si>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</si>
  <si>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</si>
  <si>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</si>
  <si>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</si>
  <si>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</si>
  <si>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</si>
  <si>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</si>
  <si>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</si>
  <si>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</si>
  <si>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</si>
  <si>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</si>
  <si>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</si>
  <si>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</si>
  <si>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</si>
  <si>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</si>
  <si>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</si>
  <si>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</si>
  <si>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</si>
  <si>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</si>
  <si>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</si>
  <si>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</si>
  <si>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</si>
  <si>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</si>
  <si>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</si>
  <si>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</si>
  <si>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</si>
  <si>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</si>
  <si>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</si>
  <si>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</si>
  <si>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</si>
  <si>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</si>
  <si>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</si>
  <si>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</si>
  <si>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</si>
  <si>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</si>
  <si>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</si>
  <si>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</si>
  <si>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</si>
  <si>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</si>
  <si>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</si>
  <si>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</si>
  <si>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</si>
  <si>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</si>
  <si>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</si>
  <si>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</si>
  <si>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</si>
  <si>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</si>
  <si>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</si>
  <si>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</si>
  <si>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</si>
  <si>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</si>
  <si>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</si>
  <si>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</si>
  <si>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</si>
  <si>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</si>
  <si>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</si>
  <si>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</si>
  <si>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</si>
  <si>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</si>
  <si>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</si>
  <si>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</si>
  <si>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</si>
  <si>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</si>
  <si>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</si>
  <si>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</si>
  <si>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</si>
  <si>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</si>
  <si>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</si>
  <si>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</si>
  <si>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</si>
  <si>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</si>
  <si>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</si>
  <si>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</si>
  <si>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</si>
  <si>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</si>
  <si>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</si>
  <si>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</si>
  <si>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</si>
  <si>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</si>
  <si>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</si>
  <si>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</si>
  <si>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</si>
  <si>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</si>
  <si>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</si>
  <si>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</si>
  <si>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</si>
  <si>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</si>
  <si>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</si>
  <si>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</si>
  <si>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</si>
  <si>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</si>
  <si>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</si>
  <si>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</si>
  <si>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</si>
  <si>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</si>
  <si>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</si>
  <si>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</si>
  <si>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</si>
  <si>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</si>
  <si>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</si>
  <si>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</si>
  <si>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</si>
  <si>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</si>
  <si>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</si>
  <si>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</si>
  <si>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</si>
  <si>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</si>
  <si>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</si>
  <si>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</si>
  <si>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</si>
  <si>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</si>
  <si>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</si>
  <si>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</si>
  <si>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</si>
  <si>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</si>
  <si>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</si>
  <si>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</si>
  <si>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</si>
  <si>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</si>
  <si>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</si>
  <si>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</si>
  <si>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</si>
  <si>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</si>
  <si>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</si>
  <si>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</si>
  <si>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</si>
  <si>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</si>
  <si>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</si>
  <si>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</si>
  <si>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</si>
  <si>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</si>
  <si>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</si>
  <si>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</si>
  <si>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</si>
  <si>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</si>
  <si>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</si>
  <si>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</si>
  <si>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</si>
  <si>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</si>
  <si>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</si>
  <si>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</si>
  <si>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</si>
  <si>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</si>
  <si>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</si>
  <si>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</si>
  <si>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</si>
  <si>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</si>
  <si>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</si>
  <si>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</si>
  <si>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</si>
  <si>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</si>
  <si>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</si>
  <si>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</si>
  <si>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</si>
  <si>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</si>
  <si>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</si>
  <si>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</si>
  <si>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</si>
  <si>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</si>
  <si>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</si>
  <si>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</si>
  <si>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</si>
  <si>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</si>
  <si>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</si>
  <si>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</si>
  <si>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</si>
  <si>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</si>
  <si>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</si>
  <si>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</si>
  <si>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</si>
  <si>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</si>
  <si>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</si>
  <si>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</si>
  <si>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</si>
  <si>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</si>
  <si>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</si>
  <si>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</si>
  <si>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</si>
  <si>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</si>
  <si>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</si>
  <si>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</si>
  <si>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</si>
  <si>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</si>
  <si>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</si>
  <si>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</si>
  <si>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</si>
  <si>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</si>
  <si>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</si>
  <si>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</si>
  <si>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</si>
  <si>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</si>
  <si>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</si>
  <si>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</si>
  <si>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</si>
  <si>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</si>
  <si>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</si>
  <si>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</si>
  <si>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</si>
  <si>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</si>
  <si>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</si>
  <si>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</si>
  <si>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</si>
  <si>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</si>
  <si>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</si>
  <si>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</si>
  <si>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</si>
  <si>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</si>
  <si>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</si>
  <si>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</si>
  <si>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</si>
  <si>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</si>
  <si>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</si>
  <si>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</si>
  <si>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</si>
  <si>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</si>
  <si>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</si>
  <si>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</si>
  <si>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</si>
  <si>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</si>
  <si>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</si>
  <si>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</si>
  <si>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</si>
  <si>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</si>
  <si>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</si>
  <si>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</si>
  <si>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</si>
  <si>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</si>
  <si>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</si>
  <si>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</si>
  <si>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</si>
  <si>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</si>
  <si>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</si>
  <si>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</si>
  <si>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</si>
  <si>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</si>
  <si>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</si>
  <si>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</si>
  <si>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</si>
  <si>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</si>
  <si>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</si>
  <si>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</si>
  <si>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</si>
  <si>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</si>
  <si>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</si>
  <si>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</si>
  <si>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</si>
  <si>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</si>
  <si>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</si>
  <si>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</si>
  <si>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</si>
  <si>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</si>
  <si>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</si>
  <si>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</si>
  <si>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</si>
  <si>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</si>
  <si>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</si>
  <si>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</si>
  <si>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</si>
  <si>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</si>
  <si>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</si>
  <si>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</si>
  <si>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</si>
  <si>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</si>
  <si>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</si>
  <si>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</si>
  <si>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</si>
  <si>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</si>
  <si>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</si>
  <si>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</si>
  <si>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</si>
  <si>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</si>
  <si>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</si>
  <si>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</si>
  <si>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</si>
  <si>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</si>
  <si>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</si>
  <si>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</si>
  <si>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</si>
  <si>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</si>
  <si>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</si>
  <si>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</si>
  <si>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</si>
  <si>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</si>
  <si>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</si>
  <si>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</si>
  <si>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</si>
  <si>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</si>
  <si>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</si>
  <si>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</si>
  <si>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</si>
  <si>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</si>
  <si>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</si>
  <si>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</si>
  <si>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</si>
  <si>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</si>
  <si>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</si>
  <si>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</si>
  <si>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</si>
  <si>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</si>
  <si>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</si>
  <si>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</si>
  <si>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</si>
  <si>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</si>
  <si>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</si>
  <si>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</si>
  <si>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</si>
  <si>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</si>
  <si>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</si>
  <si>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</si>
  <si>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</si>
  <si>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</si>
  <si>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</si>
  <si>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</si>
  <si>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</si>
  <si>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</si>
  <si>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</si>
  <si>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</si>
  <si>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</si>
  <si>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</si>
  <si>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</si>
  <si>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</si>
  <si>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</si>
  <si>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</si>
  <si>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</si>
  <si>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</si>
  <si>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</si>
  <si>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</si>
  <si>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</si>
  <si>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</si>
  <si>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</si>
  <si>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</si>
  <si>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</si>
  <si>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</si>
  <si>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</si>
  <si>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</si>
  <si>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</si>
  <si>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</si>
  <si>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</si>
  <si>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</si>
  <si>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</si>
  <si>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</si>
  <si>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</si>
  <si>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</si>
  <si>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</si>
  <si>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</si>
  <si>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</si>
  <si>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</si>
  <si>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</si>
  <si>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</si>
  <si>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</si>
  <si>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</si>
  <si>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</si>
  <si>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</si>
  <si>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</si>
  <si>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</si>
  <si>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</si>
  <si>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</si>
  <si>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</si>
  <si>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</si>
  <si>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</si>
  <si>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</si>
  <si>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</si>
  <si>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</si>
  <si>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</si>
  <si>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</si>
  <si>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</si>
  <si>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</si>
  <si>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</si>
  <si>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</si>
  <si>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</si>
  <si>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</si>
  <si>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</si>
  <si>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</si>
  <si>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</si>
  <si>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</si>
  <si>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</si>
  <si>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</si>
  <si>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</si>
  <si>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</si>
  <si>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</si>
  <si>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</si>
  <si>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</si>
  <si>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</si>
  <si>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</si>
  <si>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</si>
  <si>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</si>
  <si>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</si>
  <si>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</si>
  <si>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</si>
  <si>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</si>
  <si>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</si>
  <si>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</si>
  <si>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</si>
  <si>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</si>
  <si>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</si>
  <si>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</si>
  <si>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</si>
  <si>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</si>
  <si>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</si>
  <si>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</si>
  <si>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</si>
  <si>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</si>
  <si>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</si>
  <si>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</si>
  <si>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</si>
  <si>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</si>
  <si>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</si>
  <si>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</si>
  <si>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</si>
  <si>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</si>
  <si>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</si>
  <si>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</si>
  <si>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</si>
  <si>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</si>
  <si>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</si>
  <si>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</si>
  <si>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</si>
  <si>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</si>
  <si>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</si>
  <si>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</si>
  <si>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</si>
  <si>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</si>
  <si>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</si>
  <si>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</si>
  <si>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</si>
  <si>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</si>
  <si>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</si>
  <si>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</si>
  <si>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</si>
  <si>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</si>
  <si>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</si>
  <si>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</si>
  <si>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</si>
  <si>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</si>
  <si>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</si>
  <si>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</si>
  <si>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</si>
  <si>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</si>
  <si>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</si>
  <si>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</si>
  <si>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</si>
  <si>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</si>
  <si>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</si>
  <si>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</si>
  <si>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</si>
  <si>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</si>
  <si>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</si>
  <si>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</si>
  <si>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</si>
  <si>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</si>
  <si>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</si>
  <si>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</si>
  <si>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</si>
  <si>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</si>
  <si>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</si>
  <si>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</si>
  <si>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</si>
  <si>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</si>
  <si>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</si>
  <si>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</si>
  <si>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</si>
  <si>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</si>
  <si>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</si>
  <si>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</si>
  <si>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</si>
  <si>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</si>
  <si>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</si>
  <si>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</si>
  <si>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</si>
  <si>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</si>
  <si>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</si>
  <si>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</si>
  <si>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</si>
  <si>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</si>
  <si>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</si>
  <si>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</si>
  <si>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</si>
  <si>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</si>
  <si>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</si>
  <si>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</si>
  <si>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</si>
  <si>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</si>
  <si>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</si>
  <si>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</si>
  <si>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</si>
  <si>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</si>
  <si>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</si>
  <si>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</si>
  <si>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</si>
  <si>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</si>
  <si>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</si>
  <si>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</si>
  <si>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</si>
  <si>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</si>
  <si>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</si>
  <si>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</si>
  <si>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</si>
  <si>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</si>
  <si>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</si>
  <si>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</si>
  <si>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</si>
  <si>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</si>
  <si>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</si>
  <si>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</si>
  <si>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</si>
  <si>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</si>
  <si>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</si>
  <si>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</si>
  <si>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</si>
  <si>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</si>
  <si>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</si>
  <si>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</si>
  <si>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</si>
  <si>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</si>
  <si>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</si>
  <si>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</si>
  <si>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</si>
  <si>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</si>
  <si>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</si>
  <si>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</si>
  <si>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</si>
  <si>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</si>
  <si>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</si>
  <si>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</si>
  <si>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</si>
  <si>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</si>
  <si>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</si>
  <si>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</si>
  <si>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</si>
  <si>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</si>
  <si>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</si>
  <si>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</si>
  <si>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</si>
  <si>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</si>
  <si>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</si>
  <si>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</si>
  <si>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</si>
  <si>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</si>
  <si>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</si>
  <si>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</si>
  <si>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</si>
  <si>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</si>
  <si>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</si>
  <si>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</si>
  <si>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</si>
  <si>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</si>
  <si>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</si>
  <si>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</si>
  <si>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</si>
  <si>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</si>
  <si>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</si>
  <si>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</si>
  <si>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</si>
  <si>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</si>
  <si>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</si>
  <si>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</si>
  <si>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</si>
  <si>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</si>
  <si>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</si>
  <si>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</si>
  <si>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</si>
  <si>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</si>
  <si>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</si>
  <si>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</si>
  <si>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</si>
  <si>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</si>
  <si>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</si>
  <si>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</si>
  <si>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</si>
  <si>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</si>
  <si>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</si>
  <si>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</si>
  <si>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</si>
  <si>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</si>
  <si>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</si>
  <si>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</si>
  <si>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</si>
  <si>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</si>
  <si>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</si>
  <si>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</si>
  <si>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</si>
  <si>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</si>
  <si>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</si>
  <si>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</si>
  <si>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</si>
  <si>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</si>
  <si>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</si>
  <si>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</si>
  <si>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</si>
  <si>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</si>
  <si>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</si>
  <si>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</si>
  <si>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</si>
  <si>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</si>
  <si>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</si>
  <si>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</si>
  <si>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</si>
  <si>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</si>
  <si>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</si>
  <si>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</si>
  <si>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</si>
  <si>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</si>
  <si>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</si>
  <si>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</si>
  <si>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</si>
  <si>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</si>
  <si>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</si>
  <si>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</si>
  <si>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</si>
  <si>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</si>
  <si>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</si>
  <si>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</si>
  <si>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</si>
  <si>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</si>
  <si>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</si>
  <si>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</si>
  <si>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</si>
  <si>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</si>
  <si>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</si>
  <si>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</si>
  <si>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</si>
  <si>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</si>
  <si>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</si>
  <si>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</si>
  <si>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</si>
  <si>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</si>
  <si>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</si>
  <si>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</si>
  <si>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</si>
  <si>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</si>
  <si>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</si>
  <si>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</si>
  <si>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</si>
  <si>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</si>
  <si>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</si>
  <si>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</si>
  <si>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</si>
  <si>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</si>
  <si>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</si>
  <si>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</si>
  <si>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</si>
  <si>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</si>
  <si>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</si>
  <si>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</si>
  <si>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</si>
  <si>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</si>
  <si>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</si>
  <si>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</si>
  <si>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</si>
  <si>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</si>
  <si>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</si>
  <si>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</si>
  <si>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</si>
  <si>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</si>
  <si>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</si>
  <si>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</si>
  <si>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</si>
  <si>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</si>
  <si>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</si>
  <si>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</si>
  <si>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</si>
  <si>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</si>
  <si>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</si>
  <si>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</si>
  <si>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</si>
  <si>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</si>
  <si>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</si>
  <si>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</si>
  <si>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</si>
  <si>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</si>
  <si>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</si>
  <si>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</si>
  <si>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</si>
  <si>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</si>
  <si>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</si>
  <si>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</si>
  <si>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</si>
  <si>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</si>
  <si>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</si>
  <si>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</si>
  <si>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</si>
  <si>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</si>
  <si>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</si>
  <si>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</si>
  <si>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</si>
  <si>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</si>
  <si>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</si>
  <si>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</si>
  <si>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</si>
  <si>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</si>
  <si>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</si>
  <si>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</si>
  <si>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</si>
  <si>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</si>
  <si>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</si>
  <si>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</si>
  <si>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</si>
  <si>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</si>
  <si>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</si>
  <si>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</si>
  <si>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</si>
  <si>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</si>
  <si>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</si>
  <si>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</si>
  <si>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</si>
  <si>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</si>
  <si>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</si>
  <si>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</si>
  <si>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</si>
  <si>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</si>
  <si>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</si>
  <si>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</si>
  <si>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</si>
  <si>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</si>
  <si>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</si>
  <si>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</si>
  <si>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</si>
  <si>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</si>
  <si>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</si>
  <si>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</si>
  <si>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</si>
  <si>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</si>
  <si>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</si>
  <si>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</si>
  <si>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</si>
  <si>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</si>
  <si>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</si>
  <si>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</si>
  <si>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</si>
  <si>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</si>
  <si>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</si>
  <si>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</si>
  <si>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</si>
  <si>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</si>
  <si>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</si>
  <si>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</si>
  <si>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</si>
  <si>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</si>
  <si>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</si>
  <si>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</si>
  <si>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</si>
  <si>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</si>
  <si>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</si>
  <si>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</si>
  <si>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</si>
  <si>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</si>
  <si>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</si>
  <si>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</si>
  <si>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</si>
  <si>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</si>
  <si>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</si>
  <si>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</si>
  <si>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</si>
  <si>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</si>
  <si>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</si>
  <si>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</si>
  <si>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</si>
  <si>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</si>
  <si>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</si>
  <si>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</si>
  <si>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</si>
  <si>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</si>
  <si>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</si>
  <si>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</si>
  <si>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</si>
  <si>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</si>
  <si>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</si>
  <si>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</si>
  <si>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</si>
  <si>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</si>
  <si>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</si>
  <si>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</si>
  <si>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</si>
  <si>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</si>
  <si>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</si>
  <si>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</si>
  <si>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</si>
  <si>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</si>
  <si>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</si>
  <si>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</si>
  <si>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</si>
  <si>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</si>
  <si>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</si>
  <si>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</si>
  <si>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</si>
  <si>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</si>
  <si>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</si>
  <si>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</si>
  <si>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</si>
  <si>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</si>
  <si>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</si>
  <si>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</si>
  <si>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</si>
  <si>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</si>
  <si>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</si>
  <si>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</si>
  <si>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</si>
  <si>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</si>
  <si>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</si>
  <si>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</si>
  <si>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</si>
  <si>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</si>
  <si>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</si>
  <si>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</si>
  <si>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</si>
  <si>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</si>
  <si>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</si>
  <si>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</si>
  <si>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</si>
  <si>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</si>
  <si>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</si>
  <si>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</si>
  <si>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</si>
  <si>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</si>
  <si>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</si>
  <si>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</si>
  <si>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</si>
  <si>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</si>
  <si>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</si>
  <si>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</si>
  <si>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</si>
  <si>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</si>
  <si>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</si>
  <si>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</si>
  <si>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</si>
  <si>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</si>
  <si>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</si>
  <si>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</si>
  <si>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</si>
  <si>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</si>
  <si>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</si>
  <si>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</si>
  <si>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</si>
  <si>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</si>
  <si>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</si>
  <si>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</si>
  <si>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</si>
  <si>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</si>
  <si>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</si>
  <si>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</si>
  <si>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</si>
  <si>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</si>
  <si>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</si>
  <si>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</si>
  <si>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</si>
  <si>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</si>
  <si>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</si>
  <si>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</si>
  <si>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</si>
  <si>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</si>
  <si>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</si>
  <si>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</si>
  <si>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</si>
  <si>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</si>
  <si>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</si>
  <si>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</si>
  <si>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</si>
  <si>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</si>
  <si>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</si>
  <si>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</si>
  <si>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</si>
  <si>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</si>
  <si>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</si>
  <si>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</si>
  <si>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</si>
  <si>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</si>
  <si>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</si>
  <si>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</si>
  <si>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</si>
  <si>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</si>
  <si>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</si>
  <si>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</si>
  <si>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</si>
  <si>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</si>
  <si>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</si>
  <si>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</si>
  <si>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</si>
  <si>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</si>
  <si>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</si>
  <si>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</si>
  <si>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</si>
  <si>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</si>
  <si>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</si>
  <si>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</si>
  <si>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</si>
  <si>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</si>
  <si>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</si>
  <si>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</si>
  <si>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</si>
  <si>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</si>
  <si>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</si>
  <si>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</si>
  <si>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</si>
  <si>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</si>
  <si>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</si>
  <si>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</si>
  <si>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</si>
  <si>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</si>
  <si>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</si>
  <si>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</si>
  <si>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</si>
  <si>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</si>
  <si>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</si>
  <si>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</si>
  <si>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</si>
  <si>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</si>
  <si>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</si>
  <si>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</si>
  <si>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</si>
  <si>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</si>
  <si>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</si>
  <si>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</si>
  <si>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</si>
  <si>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</si>
  <si>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</si>
  <si>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</si>
  <si>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</si>
  <si>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</si>
  <si>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</si>
  <si>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</si>
  <si>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</si>
  <si>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</si>
  <si>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</si>
  <si>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</si>
  <si>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</si>
  <si>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</si>
  <si>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</si>
  <si>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</si>
  <si>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</si>
  <si>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</si>
  <si>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</si>
  <si>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</si>
  <si>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</si>
  <si>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</si>
  <si>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</si>
  <si>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</si>
  <si>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</si>
  <si>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</si>
  <si>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</si>
  <si>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</si>
  <si>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</si>
  <si>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</si>
  <si>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</si>
  <si>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</si>
  <si>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</si>
  <si>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</si>
  <si>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</si>
  <si>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</si>
  <si>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</si>
  <si>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</si>
  <si>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</si>
  <si>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</si>
  <si>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</si>
  <si>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</si>
  <si>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</si>
  <si>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</si>
  <si>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</si>
  <si>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</si>
  <si>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</si>
  <si>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</si>
  <si>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</si>
  <si>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</si>
  <si>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</si>
  <si>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</si>
  <si>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</si>
  <si>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</si>
  <si>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</si>
  <si>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</si>
  <si>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</si>
  <si>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</si>
  <si>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</si>
  <si>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</si>
  <si>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</si>
  <si>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</si>
  <si>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</si>
  <si>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</si>
  <si>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</si>
  <si>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</si>
  <si>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</si>
  <si>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</si>
  <si>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</si>
  <si>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</si>
  <si>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</si>
  <si>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</si>
  <si>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</si>
  <si>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</si>
  <si>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</si>
  <si>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</si>
  <si>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</si>
  <si>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</si>
  <si>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</si>
  <si>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</si>
  <si>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</si>
  <si>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</si>
  <si>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</si>
  <si>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</si>
  <si>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</si>
  <si>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</si>
  <si>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</si>
  <si>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</si>
  <si>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</si>
  <si>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</si>
  <si>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</si>
  <si>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</si>
  <si>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</si>
  <si>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</si>
  <si>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</si>
  <si>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</si>
  <si>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</si>
  <si>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</si>
  <si>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</si>
  <si>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</si>
  <si>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</si>
  <si>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</si>
  <si>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</si>
  <si>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</si>
  <si>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</si>
  <si>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</si>
  <si>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</si>
  <si>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</si>
  <si>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</si>
  <si>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</si>
  <si>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</si>
  <si>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</si>
  <si>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</si>
  <si>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</si>
  <si>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</si>
  <si>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</si>
  <si>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</si>
  <si>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</si>
  <si>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</si>
  <si>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</si>
  <si>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</si>
  <si>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</si>
  <si>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</si>
  <si>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</si>
  <si>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</si>
  <si>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</si>
  <si>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</si>
  <si>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</si>
  <si>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</si>
  <si>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</si>
  <si>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</si>
  <si>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</si>
  <si>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</si>
  <si>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</si>
  <si>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</si>
  <si>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</si>
  <si>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</si>
  <si>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</si>
  <si>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</si>
  <si>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</si>
  <si>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</si>
  <si>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</si>
  <si>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</si>
  <si>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</si>
  <si>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</si>
  <si>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</si>
  <si>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</si>
  <si>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</si>
  <si>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</si>
  <si>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</si>
  <si>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</si>
  <si>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</si>
  <si>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</si>
  <si>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</si>
  <si>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</si>
  <si>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</si>
  <si>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</si>
  <si>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</si>
  <si>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</si>
  <si>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</si>
  <si>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</si>
  <si>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</si>
  <si>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</si>
  <si>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</si>
  <si>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</si>
  <si>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</si>
  <si>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</si>
  <si>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</si>
  <si>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</si>
  <si>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</si>
  <si>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</si>
  <si>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</si>
  <si>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</si>
  <si>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</si>
  <si>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</si>
  <si>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</si>
  <si>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</si>
  <si>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</si>
  <si>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</si>
  <si>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</si>
  <si>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</si>
  <si>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</si>
  <si>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</si>
  <si>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</si>
  <si>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</si>
  <si>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</si>
  <si>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</si>
  <si>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</si>
  <si>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</si>
  <si>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</si>
  <si>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</si>
  <si>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</si>
  <si>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</si>
  <si>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</si>
  <si>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</si>
  <si>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</si>
  <si>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</si>
  <si>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</si>
  <si>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</si>
  <si>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</si>
  <si>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</si>
  <si>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</si>
  <si>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</si>
  <si>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</si>
  <si>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</si>
  <si>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</si>
  <si>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</si>
  <si>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</si>
  <si>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</si>
  <si>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</si>
  <si>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</si>
  <si>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</si>
  <si>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</si>
  <si>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</si>
  <si>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</si>
  <si>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</si>
  <si>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</si>
  <si>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</si>
  <si>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</si>
  <si>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</si>
  <si>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</si>
  <si>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</si>
  <si>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</si>
  <si>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</si>
  <si>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</si>
  <si>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</si>
  <si>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</si>
  <si>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</si>
  <si>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</si>
  <si>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</si>
  <si>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</si>
  <si>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</si>
  <si>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</si>
  <si>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</si>
  <si>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</si>
  <si>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</si>
  <si>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</si>
  <si>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</si>
  <si>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</si>
  <si>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</si>
  <si>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</si>
  <si>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</si>
  <si>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</si>
  <si>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</si>
  <si>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</si>
  <si>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</si>
  <si>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</si>
  <si>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</si>
  <si>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</si>
  <si>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</si>
  <si>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</si>
  <si>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</si>
  <si>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</si>
  <si>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</si>
  <si>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</si>
  <si>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</si>
  <si>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</si>
  <si>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</si>
  <si>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</si>
  <si>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</si>
  <si>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</si>
  <si>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</si>
  <si>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</si>
  <si>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</si>
  <si>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</si>
  <si>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</si>
  <si>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</si>
  <si>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</si>
  <si>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</si>
  <si>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</si>
  <si>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</si>
  <si>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</si>
  <si>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</si>
  <si>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</si>
  <si>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</si>
  <si>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</si>
  <si>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</si>
  <si>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</si>
  <si>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</si>
  <si>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</si>
  <si>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</si>
  <si>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</si>
  <si>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</si>
  <si>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</si>
  <si>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</si>
  <si>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</si>
  <si>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</si>
  <si>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</si>
  <si>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</si>
  <si>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</si>
  <si>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</si>
  <si>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</si>
  <si>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</si>
  <si>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</si>
  <si>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</si>
  <si>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</si>
  <si>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</si>
  <si>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</si>
  <si>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</si>
  <si>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</si>
  <si>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</si>
  <si>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</si>
  <si>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</si>
  <si>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</si>
  <si>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</si>
  <si>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</si>
  <si>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</si>
  <si>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</si>
  <si>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</si>
  <si>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</si>
  <si>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</si>
  <si>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</si>
  <si>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</si>
  <si>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</si>
  <si>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</si>
  <si>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</si>
  <si>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</si>
  <si>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</si>
  <si>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</si>
  <si>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</si>
  <si>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</si>
  <si>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</si>
  <si>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</si>
  <si>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</si>
  <si>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</si>
  <si>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</si>
  <si>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</si>
  <si>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</si>
  <si>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</si>
  <si>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</si>
  <si>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</si>
  <si>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</si>
  <si>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</si>
  <si>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</si>
  <si>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</si>
  <si>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</si>
  <si>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</si>
  <si>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</si>
  <si>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</si>
  <si>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</si>
  <si>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</si>
  <si>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</si>
  <si>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</si>
  <si>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</si>
  <si>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</si>
  <si>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</si>
  <si>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</si>
  <si>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</si>
  <si>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</si>
  <si>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</si>
  <si>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</si>
  <si>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</si>
  <si>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</si>
  <si>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</si>
  <si>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</si>
  <si>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</si>
  <si>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</si>
  <si>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</si>
  <si>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</si>
  <si>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</si>
  <si>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</si>
  <si>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</si>
  <si>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</si>
  <si>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</si>
  <si>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</si>
  <si>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</si>
  <si>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</si>
  <si>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</si>
  <si>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</si>
  <si>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</si>
  <si>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</si>
  <si>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</si>
  <si>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</si>
  <si>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</si>
  <si>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</si>
  <si>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</si>
  <si>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</si>
  <si>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</si>
  <si>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</si>
  <si>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</si>
  <si>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</si>
  <si>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</si>
  <si>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</si>
  <si>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</si>
  <si>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</si>
  <si>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</si>
  <si>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</si>
  <si>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</si>
  <si>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</si>
  <si>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</si>
  <si>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</si>
  <si>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</si>
  <si>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</si>
  <si>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</si>
  <si>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</si>
  <si>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</si>
  <si>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</si>
  <si>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</si>
  <si>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</si>
  <si>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</si>
  <si>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</si>
  <si>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</si>
  <si>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</si>
  <si>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</si>
  <si>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</si>
  <si>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</si>
  <si>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</si>
  <si>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</si>
  <si>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</si>
  <si>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</si>
  <si>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</si>
  <si>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</si>
  <si>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</si>
  <si>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</si>
  <si>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</si>
  <si>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</si>
  <si>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</si>
  <si>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</si>
  <si>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</si>
  <si>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</si>
  <si>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</si>
  <si>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</si>
  <si>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</si>
  <si>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</si>
  <si>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</si>
  <si>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</si>
  <si>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</si>
  <si>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</si>
  <si>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</si>
  <si>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</si>
  <si>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</si>
  <si>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</si>
  <si>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</si>
  <si>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</si>
  <si>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</si>
  <si>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</si>
  <si>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</si>
  <si>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</si>
  <si>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</si>
  <si>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</si>
  <si>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</si>
  <si>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</si>
  <si>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</si>
  <si>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</si>
  <si>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</si>
  <si>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</si>
  <si>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</si>
  <si>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</si>
  <si>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</si>
  <si>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</si>
  <si>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</si>
  <si>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</si>
  <si>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</si>
  <si>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</si>
  <si>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</si>
  <si>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</si>
  <si>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</si>
  <si>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</si>
  <si>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</si>
  <si>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</si>
  <si>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</si>
  <si>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</si>
  <si>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</si>
  <si>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</si>
  <si>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</si>
  <si>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</si>
  <si>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</si>
  <si>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</si>
  <si>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</si>
  <si>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</si>
  <si>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</si>
  <si>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</si>
  <si>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</si>
  <si>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</si>
  <si>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</si>
  <si>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</si>
  <si>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</si>
  <si>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</si>
  <si>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</si>
  <si>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</si>
  <si>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</si>
  <si>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</si>
  <si>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</si>
  <si>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</si>
  <si>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</si>
  <si>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</si>
  <si>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</si>
  <si>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</si>
  <si>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</si>
  <si>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</si>
  <si>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</si>
  <si>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</si>
  <si>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</si>
  <si>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</si>
  <si>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</si>
  <si>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</si>
  <si>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</si>
  <si>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</si>
  <si>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</si>
  <si>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</si>
  <si>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</si>
  <si>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</si>
  <si>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</si>
  <si>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</si>
  <si>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</si>
  <si>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</si>
  <si>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</si>
  <si>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</si>
  <si>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</si>
  <si>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</si>
  <si>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</si>
  <si>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</si>
  <si>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</si>
  <si>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</si>
  <si>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</si>
  <si>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</si>
  <si>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</si>
  <si>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</si>
  <si>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</si>
  <si>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</si>
  <si>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</si>
  <si>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</si>
  <si>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</si>
  <si>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</si>
  <si>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</si>
  <si>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</si>
  <si>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</si>
  <si>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</si>
  <si>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</si>
  <si>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</si>
  <si>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</si>
  <si>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</si>
  <si>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</si>
  <si>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</si>
  <si>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</si>
  <si>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</si>
  <si>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</si>
  <si>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</si>
  <si>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</si>
  <si>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</si>
  <si>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</si>
  <si>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</si>
  <si>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</si>
  <si>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</si>
  <si>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</si>
  <si>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</si>
  <si>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</si>
  <si>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</si>
  <si>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</si>
  <si>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</si>
  <si>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</si>
  <si>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</si>
  <si>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</si>
  <si>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</si>
  <si>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</si>
  <si>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</si>
  <si>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</si>
  <si>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</si>
  <si>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</si>
  <si>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</si>
  <si>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</si>
  <si>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</si>
  <si>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</si>
  <si>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</si>
  <si>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</si>
  <si>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</si>
  <si>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</si>
  <si>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</si>
  <si>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</si>
  <si>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</si>
  <si>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</si>
  <si>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</si>
  <si>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</si>
  <si>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</si>
  <si>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</si>
  <si>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</si>
  <si>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</si>
  <si>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</si>
  <si>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</si>
  <si>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</si>
  <si>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</si>
  <si>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</si>
  <si>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</si>
  <si>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</si>
  <si>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</si>
  <si>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</si>
  <si>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</si>
  <si>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</si>
  <si>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</si>
  <si>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</si>
  <si>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</si>
  <si>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</si>
  <si>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</si>
  <si>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</si>
  <si>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</si>
  <si>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</si>
  <si>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</si>
  <si>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</si>
  <si>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</si>
  <si>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</si>
  <si>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</si>
  <si>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</si>
  <si>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</si>
  <si>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</si>
  <si>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</si>
  <si>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</si>
  <si>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</si>
  <si>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</si>
  <si>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</si>
  <si>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</si>
  <si>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</si>
  <si>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</si>
  <si>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</si>
  <si>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</si>
  <si>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</si>
  <si>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</si>
  <si>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</si>
  <si>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</si>
  <si>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</si>
  <si>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</si>
  <si>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</si>
  <si>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</si>
  <si>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</si>
  <si>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</si>
  <si>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</si>
  <si>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</si>
  <si>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</si>
  <si>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</si>
  <si>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</si>
  <si>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</si>
  <si>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</si>
  <si>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</si>
  <si>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</si>
  <si>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</si>
  <si>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</si>
  <si>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</si>
  <si>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</si>
  <si>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</si>
  <si>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</si>
  <si>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</si>
  <si>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</si>
  <si>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</si>
  <si>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</si>
  <si>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</si>
  <si>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</si>
  <si>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</si>
  <si>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</si>
  <si>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</si>
  <si>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</si>
  <si>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</si>
  <si>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</si>
  <si>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</si>
  <si>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</si>
  <si>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</si>
  <si>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</si>
  <si>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</si>
  <si>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</si>
  <si>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</si>
  <si>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</si>
  <si>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</si>
  <si>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</si>
  <si>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</si>
  <si>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</si>
  <si>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</si>
  <si>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</si>
  <si>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</si>
  <si>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</si>
  <si>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</si>
  <si>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</si>
  <si>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</si>
  <si>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</si>
  <si>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</si>
  <si>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</si>
  <si>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</si>
  <si>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</si>
  <si>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</si>
  <si>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</si>
  <si>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</si>
  <si>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</si>
  <si>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</si>
  <si>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</si>
  <si>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</si>
  <si>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</si>
  <si>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</si>
  <si>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</si>
  <si>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</si>
  <si>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</si>
  <si>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</si>
  <si>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</si>
  <si>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</si>
  <si>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</si>
  <si>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</si>
  <si>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</si>
  <si>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</si>
  <si>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</si>
  <si>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</si>
  <si>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</si>
  <si>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</si>
  <si>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</si>
  <si>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</si>
  <si>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</si>
  <si>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</si>
  <si>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</si>
  <si>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</si>
  <si>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</si>
  <si>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</si>
  <si>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</si>
  <si>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</si>
  <si>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</si>
  <si>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</si>
  <si>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</si>
  <si>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</si>
  <si>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</si>
  <si>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</si>
  <si>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</si>
  <si>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</si>
  <si>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</si>
  <si>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</si>
  <si>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</si>
  <si>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</si>
  <si>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</si>
  <si>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</si>
  <si>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</si>
  <si>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</si>
  <si>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</si>
  <si>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</si>
  <si>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</si>
  <si>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</si>
  <si>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</si>
  <si>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</si>
  <si>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</si>
  <si>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</si>
  <si>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</si>
  <si>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</si>
  <si>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</si>
  <si>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</si>
  <si>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</si>
  <si>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</si>
  <si>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</si>
  <si>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</si>
  <si>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</si>
  <si>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</si>
  <si>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</si>
  <si>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</si>
  <si>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</si>
  <si>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</si>
  <si>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</si>
  <si>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</si>
  <si>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</si>
  <si>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</si>
  <si>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</si>
  <si>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</si>
  <si>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</si>
  <si>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</si>
  <si>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</si>
  <si>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</si>
  <si>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</si>
  <si>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</si>
  <si>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</si>
  <si>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</si>
  <si>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</si>
  <si>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</si>
  <si>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</si>
  <si>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</si>
  <si>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</si>
  <si>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</si>
  <si>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</si>
  <si>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</si>
  <si>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</si>
  <si>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</si>
  <si>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</si>
  <si>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</si>
  <si>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</si>
  <si>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</si>
  <si>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</si>
  <si>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</si>
  <si>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</si>
  <si>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</si>
  <si>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</si>
  <si>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</si>
  <si>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</si>
  <si>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</si>
  <si>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</si>
  <si>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</si>
  <si>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</si>
  <si>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</si>
  <si>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</si>
  <si>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</si>
  <si>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</si>
  <si>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</si>
  <si>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</si>
  <si>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</si>
  <si>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</si>
  <si>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</si>
  <si>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</si>
  <si>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</si>
  <si>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</si>
  <si>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</si>
  <si>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</si>
  <si>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</si>
  <si>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</si>
  <si>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</si>
  <si>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</si>
  <si>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</si>
  <si>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</si>
  <si>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</si>
  <si>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</si>
  <si>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</si>
  <si>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</si>
  <si>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</si>
  <si>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</si>
  <si>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</si>
  <si>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</si>
  <si>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</si>
  <si>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</si>
  <si>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</si>
  <si>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</si>
  <si>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</si>
  <si>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</si>
  <si>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</si>
  <si>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</si>
  <si>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</si>
  <si>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</si>
  <si>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</si>
  <si>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</si>
  <si>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</si>
  <si>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</si>
  <si>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</si>
  <si>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</si>
  <si>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</si>
  <si>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</si>
  <si>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</si>
  <si>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</si>
  <si>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</si>
  <si>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</si>
  <si>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</si>
  <si>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</si>
  <si>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</si>
  <si>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</si>
  <si>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</si>
  <si>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</si>
  <si>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</si>
  <si>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</si>
  <si>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</si>
  <si>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</si>
  <si>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</si>
  <si>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</si>
  <si>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</si>
  <si>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</si>
  <si>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</si>
  <si>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</si>
  <si>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</si>
  <si>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</si>
  <si>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</si>
  <si>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</si>
  <si>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</si>
  <si>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</si>
  <si>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</si>
  <si>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</si>
  <si>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</si>
  <si>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</si>
  <si>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</si>
  <si>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</si>
  <si>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</si>
  <si>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</si>
  <si>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</si>
  <si>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</si>
  <si>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</si>
  <si>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</si>
  <si>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</si>
  <si>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</si>
  <si>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</si>
  <si>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</si>
  <si>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</si>
  <si>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</si>
  <si>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</si>
  <si>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</si>
  <si>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</si>
  <si>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</si>
  <si>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</si>
  <si>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</si>
  <si>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</si>
  <si>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</si>
  <si>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</si>
  <si>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</si>
  <si>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</si>
  <si>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</si>
  <si>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</si>
  <si>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</si>
  <si>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</si>
  <si>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</si>
  <si>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</si>
  <si>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</si>
  <si>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</si>
  <si>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</si>
  <si>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</si>
  <si>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</si>
  <si>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</si>
  <si>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</si>
  <si>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</si>
  <si>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</si>
  <si>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</si>
  <si>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</si>
  <si>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</si>
  <si>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</si>
  <si>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</si>
  <si>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</si>
  <si>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</si>
  <si>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</si>
  <si>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</si>
  <si>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</si>
  <si>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</si>
  <si>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</si>
  <si>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</si>
  <si>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</si>
  <si>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</si>
  <si>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</si>
  <si>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</si>
  <si>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</si>
  <si>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</si>
  <si>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</si>
  <si>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</si>
  <si>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</si>
  <si>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</si>
  <si>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</si>
  <si>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</si>
  <si>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</si>
  <si>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</si>
  <si>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</si>
  <si>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</si>
  <si>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</si>
  <si>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</si>
  <si>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</si>
  <si>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</si>
  <si>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</si>
  <si>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</si>
  <si>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</si>
  <si>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</si>
  <si>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</si>
  <si>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</si>
  <si>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</si>
  <si>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</si>
  <si>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</si>
  <si>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</si>
  <si>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</si>
  <si>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</si>
  <si>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</si>
  <si>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</si>
  <si>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</si>
  <si>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</si>
  <si>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</si>
  <si>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</si>
  <si>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</si>
  <si>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</si>
  <si>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</si>
  <si>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</si>
  <si>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</si>
  <si>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</si>
  <si>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</si>
  <si>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</si>
  <si>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</si>
  <si>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</si>
  <si>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</si>
  <si>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</si>
  <si>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</si>
  <si>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</si>
  <si>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</si>
  <si>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</si>
  <si>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</si>
  <si>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</si>
  <si>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</si>
  <si>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</si>
  <si>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</si>
  <si>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</si>
  <si>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</si>
  <si>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</si>
  <si>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</si>
  <si>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</si>
  <si>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</si>
  <si>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</si>
  <si>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</si>
  <si>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</si>
  <si>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</si>
  <si>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</si>
  <si>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</si>
  <si>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</si>
  <si>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</si>
  <si>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</si>
  <si>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</si>
  <si>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</si>
  <si>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</si>
  <si>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</si>
  <si>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</si>
  <si>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</si>
  <si>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</si>
  <si>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</si>
  <si>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</si>
  <si>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</si>
  <si>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</si>
  <si>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</si>
  <si>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</si>
  <si>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</si>
  <si>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</si>
  <si>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</si>
  <si>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</si>
  <si>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</si>
  <si>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</si>
  <si>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</si>
  <si>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</si>
  <si>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</si>
  <si>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</si>
  <si>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</si>
  <si>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</si>
  <si>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</si>
  <si>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</si>
  <si>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</si>
  <si>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</si>
  <si>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</si>
  <si>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</si>
  <si>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</si>
  <si>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</si>
  <si>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</si>
  <si>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</si>
  <si>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</si>
  <si>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</si>
  <si>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</si>
  <si>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</si>
  <si>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</si>
  <si>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</si>
  <si>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</si>
  <si>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</si>
  <si>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</si>
  <si>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</si>
  <si>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</si>
  <si>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</si>
  <si>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</si>
  <si>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</si>
  <si>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</si>
  <si>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</si>
  <si>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</si>
  <si>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</si>
  <si>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</si>
  <si>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</si>
  <si>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</si>
  <si>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</si>
  <si>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</si>
  <si>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</si>
  <si>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</si>
  <si>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</si>
  <si>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</si>
  <si>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</si>
  <si>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</si>
  <si>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</si>
  <si>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</si>
  <si>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</si>
  <si>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</si>
  <si>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</si>
  <si>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</si>
  <si>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</si>
  <si>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</si>
  <si>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</si>
  <si>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</si>
  <si>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</si>
  <si>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</si>
  <si>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</si>
  <si>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</si>
  <si>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</si>
  <si>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</si>
  <si>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</si>
  <si>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</si>
  <si>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</si>
  <si>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</si>
  <si>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</si>
  <si>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</si>
  <si>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</si>
  <si>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</si>
  <si>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</si>
  <si>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</si>
  <si>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</si>
  <si>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</si>
  <si>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</si>
  <si>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</si>
  <si>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</si>
  <si>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</si>
  <si>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</si>
  <si>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</si>
  <si>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</si>
  <si>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</si>
  <si>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</si>
  <si>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</si>
  <si>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</si>
  <si>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</si>
  <si>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</si>
  <si>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</si>
  <si>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</si>
  <si>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</si>
  <si>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</si>
  <si>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</si>
  <si>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</si>
  <si>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</si>
  <si>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</si>
  <si>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</si>
  <si>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</si>
  <si>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</si>
  <si>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</si>
  <si>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</si>
  <si>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</si>
  <si>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</si>
  <si>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</si>
  <si>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</si>
  <si>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</si>
  <si>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</si>
  <si>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</si>
  <si>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</si>
  <si>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</si>
  <si>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</si>
  <si>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</si>
  <si>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</si>
  <si>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</si>
  <si>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</si>
  <si>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</si>
  <si>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</si>
  <si>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</si>
  <si>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</si>
  <si>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</si>
  <si>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</si>
  <si>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</si>
  <si>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</si>
  <si>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</si>
  <si>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</si>
  <si>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</si>
  <si>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</si>
  <si>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</si>
  <si>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</si>
  <si>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</si>
  <si>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</si>
  <si>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</si>
  <si>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</si>
  <si>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</si>
  <si>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</si>
  <si>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</si>
  <si>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</si>
  <si>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</si>
  <si>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</si>
  <si>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</si>
  <si>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</si>
  <si>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</si>
  <si>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</si>
  <si>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</si>
  <si>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</si>
  <si>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</si>
  <si>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</si>
  <si>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</si>
  <si>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</si>
  <si>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</si>
  <si>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</si>
  <si>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</si>
  <si>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</si>
  <si>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</si>
  <si>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</si>
  <si>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</si>
  <si>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</si>
  <si>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</si>
  <si>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</si>
  <si>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</si>
  <si>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</si>
  <si>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</si>
  <si>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</si>
  <si>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</si>
  <si>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</si>
  <si>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</si>
  <si>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</si>
  <si>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</si>
  <si>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</si>
  <si>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</si>
  <si>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</si>
  <si>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</si>
  <si>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</si>
  <si>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</si>
  <si>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</si>
  <si>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</si>
  <si>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</si>
  <si>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</si>
  <si>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</si>
  <si>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</si>
  <si>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</si>
  <si>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</si>
  <si>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</si>
  <si>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</si>
  <si>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</si>
  <si>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</si>
  <si>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</si>
  <si>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</si>
  <si>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</si>
  <si>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</si>
  <si>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</si>
  <si>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</si>
  <si>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</si>
  <si>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</si>
  <si>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</si>
  <si>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</si>
  <si>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</si>
  <si>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</si>
  <si>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</si>
  <si>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</si>
  <si>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</si>
  <si>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</si>
  <si>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</si>
  <si>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</si>
  <si>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</si>
  <si>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</si>
  <si>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</si>
  <si>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</si>
  <si>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</si>
  <si>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</si>
  <si>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</si>
  <si>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</si>
  <si>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</si>
  <si>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</si>
  <si>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</si>
  <si>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</si>
  <si>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</si>
  <si>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</si>
  <si>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</si>
  <si>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</si>
  <si>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</si>
  <si>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</si>
  <si>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</si>
  <si>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</si>
  <si>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</si>
  <si>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</si>
  <si>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</si>
  <si>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</si>
  <si>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</si>
  <si>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</si>
  <si>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</si>
  <si>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</si>
  <si>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</si>
  <si>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</si>
  <si>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</si>
  <si>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</si>
  <si>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</si>
  <si>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</si>
  <si>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</si>
  <si>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</si>
  <si>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</si>
  <si>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</si>
  <si>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</si>
  <si>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</si>
  <si>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</si>
  <si>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</si>
  <si>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</si>
  <si>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</si>
  <si>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</si>
  <si>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</si>
  <si>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</si>
  <si>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</si>
  <si>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</si>
  <si>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</si>
  <si>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</si>
  <si>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</si>
  <si>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</si>
  <si>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</si>
  <si>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</si>
  <si>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</si>
  <si>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</si>
  <si>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</si>
  <si>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</si>
  <si>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</si>
  <si>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</si>
  <si>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</si>
  <si>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</si>
  <si>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</si>
  <si>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</si>
  <si>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</si>
  <si>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</si>
  <si>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</si>
  <si>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</si>
  <si>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</si>
  <si>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</si>
  <si>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</si>
  <si>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</si>
  <si>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</si>
  <si>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</si>
  <si>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</si>
  <si>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</si>
  <si>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</si>
  <si>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</si>
  <si>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</si>
  <si>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</si>
  <si>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</si>
  <si>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</si>
  <si>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</si>
  <si>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</si>
  <si>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</si>
  <si>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</si>
  <si>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</si>
  <si>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</si>
  <si>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</si>
  <si>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</si>
  <si>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</si>
  <si>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</si>
  <si>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</si>
  <si>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</si>
  <si>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</si>
  <si>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</si>
  <si>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</si>
  <si>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</si>
  <si>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</si>
  <si>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</si>
  <si>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</si>
  <si>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</si>
  <si>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</si>
  <si>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</si>
  <si>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</si>
  <si>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</si>
  <si>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</si>
  <si>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</si>
  <si>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</si>
  <si>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</si>
  <si>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</si>
  <si>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</si>
  <si>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</si>
  <si>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</si>
  <si>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</si>
  <si>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</si>
  <si>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</si>
  <si>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</si>
  <si>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</si>
  <si>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</si>
  <si>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</si>
  <si>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</si>
  <si>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</si>
  <si>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</si>
  <si>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</si>
  <si>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</si>
  <si>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</si>
  <si>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</si>
  <si>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</si>
  <si>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</si>
  <si>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</si>
  <si>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</si>
  <si>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</si>
  <si>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</si>
  <si>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</si>
  <si>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</si>
  <si>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</si>
  <si>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</si>
  <si>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</si>
  <si>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</si>
  <si>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</si>
  <si>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</si>
  <si>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</si>
  <si>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</si>
  <si>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</si>
  <si>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</si>
  <si>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</si>
  <si>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</si>
  <si>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</si>
  <si>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</si>
  <si>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</si>
  <si>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</si>
  <si>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</si>
  <si>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</si>
  <si>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</si>
  <si>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</si>
  <si>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</si>
  <si>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</si>
  <si>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</si>
  <si>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</si>
  <si>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</si>
  <si>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</si>
  <si>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</si>
  <si>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</si>
  <si>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</si>
  <si>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</si>
  <si>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</si>
  <si>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</si>
  <si>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</si>
  <si>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</si>
  <si>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</si>
  <si>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</si>
  <si>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</si>
  <si>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</si>
  <si>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</si>
  <si>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</si>
  <si>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</si>
  <si>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</si>
  <si>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</si>
  <si>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</si>
  <si>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</si>
  <si>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</si>
  <si>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</si>
  <si>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</si>
  <si>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</si>
  <si>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</si>
  <si>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</si>
  <si>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</si>
  <si>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</si>
  <si>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</si>
  <si>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</si>
  <si>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</si>
  <si>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</si>
  <si>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</si>
  <si>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</si>
  <si>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</si>
  <si>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</si>
  <si>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</si>
  <si>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</si>
  <si>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</si>
  <si>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</si>
  <si>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</si>
  <si>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</si>
  <si>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</si>
  <si>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</si>
  <si>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</si>
  <si>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</si>
  <si>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</si>
  <si>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</si>
  <si>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</si>
  <si>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</si>
  <si>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</si>
  <si>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</si>
  <si>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</si>
  <si>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</si>
  <si>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</si>
  <si>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</si>
  <si>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</si>
  <si>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</si>
  <si>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</si>
  <si>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</si>
  <si>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</si>
  <si>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</si>
  <si>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</si>
  <si>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</si>
  <si>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</si>
  <si>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</si>
  <si>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</si>
  <si>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</si>
  <si>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</si>
  <si>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</si>
  <si>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</si>
  <si>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</si>
  <si>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</si>
  <si>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</si>
  <si>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</si>
  <si>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</si>
  <si>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</si>
  <si>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</si>
  <si>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</si>
  <si>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</si>
  <si>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</si>
  <si>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</si>
  <si>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</si>
  <si>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</si>
  <si>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</si>
  <si>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</si>
  <si>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</si>
  <si>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</si>
  <si>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</si>
  <si>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</si>
  <si>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</si>
  <si>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</si>
  <si>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</si>
  <si>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</si>
  <si>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</si>
  <si>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</si>
  <si>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</si>
  <si>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</si>
  <si>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</si>
  <si>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</si>
  <si>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</si>
  <si>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</si>
  <si>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</si>
  <si>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</si>
  <si>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</si>
  <si>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</si>
  <si>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</si>
  <si>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</si>
  <si>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</si>
  <si>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</si>
  <si>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</si>
  <si>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</si>
  <si>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</si>
  <si>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</si>
  <si>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</si>
  <si>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</si>
  <si>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</si>
  <si>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</si>
  <si>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</si>
  <si>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</si>
  <si>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</si>
  <si>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</si>
  <si>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</si>
  <si>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</si>
  <si>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</si>
  <si>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</si>
  <si>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</si>
  <si>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</si>
  <si>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</si>
  <si>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</si>
  <si>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</si>
  <si>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</si>
  <si>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</si>
  <si>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</si>
  <si>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</si>
  <si>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</si>
  <si>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</si>
  <si>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</si>
  <si>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</si>
  <si>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</si>
  <si>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</si>
  <si>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</si>
  <si>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</si>
  <si>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</si>
  <si>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</si>
  <si>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</si>
  <si>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</si>
  <si>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</si>
  <si>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</si>
  <si>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</si>
  <si>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</si>
  <si>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</si>
  <si>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</si>
  <si>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</si>
  <si>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</si>
  <si>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</si>
  <si>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</si>
  <si>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</si>
  <si>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</si>
  <si>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</si>
  <si>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</si>
  <si>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</si>
  <si>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</si>
  <si>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</si>
  <si>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</si>
  <si>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</si>
  <si>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</si>
  <si>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</si>
  <si>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</si>
  <si>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</si>
  <si>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</si>
  <si>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</si>
  <si>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</si>
  <si>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</si>
  <si>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</si>
  <si>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</si>
  <si>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</si>
  <si>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</si>
  <si>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</si>
  <si>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</si>
  <si>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</si>
  <si>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</si>
  <si>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</si>
  <si>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</si>
  <si>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</si>
  <si>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</si>
  <si>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</si>
  <si>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</si>
  <si>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</si>
  <si>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</si>
  <si>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</si>
  <si>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</si>
  <si>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</si>
  <si>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</si>
  <si>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</si>
  <si>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</si>
  <si>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</si>
  <si>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</si>
  <si>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</si>
  <si>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</si>
  <si>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</si>
  <si>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</si>
  <si>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</si>
  <si>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</si>
  <si>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</si>
  <si>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</si>
  <si>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</si>
  <si>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</si>
  <si>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</si>
  <si>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</si>
  <si>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</si>
  <si>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</si>
  <si>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</si>
  <si>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</si>
  <si>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</si>
  <si>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</si>
  <si>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</si>
  <si>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</si>
  <si>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</si>
  <si>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</si>
  <si>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</si>
  <si>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</si>
  <si>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</si>
  <si>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</si>
  <si>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</si>
  <si>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</si>
  <si>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</si>
  <si>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</si>
  <si>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</si>
  <si>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</si>
  <si>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</si>
  <si>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</si>
  <si>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</si>
  <si>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</si>
  <si>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</si>
  <si>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</si>
  <si>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</si>
  <si>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</si>
  <si>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</si>
  <si>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</si>
  <si>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</si>
  <si>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</si>
  <si>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</si>
  <si>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</si>
  <si>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</si>
  <si>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</si>
  <si>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</si>
  <si>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</si>
  <si>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</si>
  <si>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</si>
  <si>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</si>
  <si>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</si>
  <si>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</si>
  <si>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</si>
  <si>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</si>
  <si>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</si>
  <si>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</si>
  <si>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</si>
  <si>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</si>
  <si>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</si>
  <si>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</si>
  <si>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</si>
  <si>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</si>
  <si>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</si>
  <si>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</si>
  <si>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</si>
  <si>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</si>
  <si>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</si>
  <si>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</si>
  <si>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</si>
  <si>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</si>
  <si>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</si>
  <si>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</si>
  <si>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</si>
  <si>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</si>
  <si>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</si>
  <si>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</si>
  <si>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</si>
  <si>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</si>
  <si>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</si>
  <si>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</si>
  <si>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</si>
  <si>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</si>
  <si>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</si>
  <si>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</si>
  <si>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</si>
  <si>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</si>
  <si>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</si>
  <si>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</si>
  <si>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</si>
  <si>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</si>
  <si>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</si>
  <si>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</si>
  <si>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</si>
  <si>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</si>
  <si>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</si>
  <si>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</si>
  <si>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</si>
  <si>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</si>
  <si>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</si>
  <si>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</si>
  <si>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</si>
  <si>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</si>
  <si>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</si>
  <si>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</si>
  <si>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</si>
  <si>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</si>
  <si>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</si>
  <si>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</si>
  <si>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</si>
  <si>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</si>
  <si>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</si>
  <si>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</si>
  <si>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</si>
  <si>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</si>
  <si>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</si>
  <si>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</si>
  <si>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</si>
  <si>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</si>
  <si>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</si>
  <si>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</si>
  <si>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</si>
  <si>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</si>
  <si>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</si>
  <si>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</si>
  <si>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</si>
  <si>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</si>
  <si>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</si>
  <si>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</si>
  <si>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</si>
  <si>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</si>
  <si>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</si>
  <si>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</si>
  <si>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</si>
  <si>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</si>
  <si>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</si>
  <si>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</si>
  <si>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</si>
  <si>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</si>
  <si>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</si>
  <si>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</si>
  <si>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</si>
  <si>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</si>
  <si>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</si>
  <si>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</si>
  <si>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</si>
  <si>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</si>
  <si>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</si>
  <si>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</si>
  <si>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</si>
  <si>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</si>
  <si>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</si>
  <si>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</si>
  <si>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</si>
  <si>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</si>
  <si>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</si>
  <si>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</si>
  <si>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</si>
  <si>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</si>
  <si>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</si>
  <si>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</si>
  <si>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</si>
  <si>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</si>
  <si>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</si>
  <si>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</si>
  <si>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</si>
  <si>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</si>
  <si>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</si>
  <si>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</si>
  <si>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</si>
  <si>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</si>
  <si>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</si>
  <si>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</si>
  <si>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</si>
  <si>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</si>
  <si>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</si>
  <si>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</si>
  <si>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</si>
  <si>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</si>
  <si>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</si>
  <si>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</si>
  <si>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</si>
  <si>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</si>
  <si>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</si>
  <si>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</si>
  <si>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</si>
  <si>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</si>
  <si>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</si>
  <si>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</si>
  <si>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</si>
  <si>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</si>
  <si>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</si>
  <si>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</si>
  <si>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</si>
  <si>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</si>
  <si>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</si>
  <si>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</si>
  <si>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</si>
  <si>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</si>
  <si>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</si>
  <si>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</si>
  <si>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</si>
  <si>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</si>
  <si>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</si>
  <si>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</si>
  <si>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</si>
  <si>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</si>
  <si>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</si>
  <si>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</si>
  <si>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</si>
  <si>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</si>
  <si>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</si>
  <si>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</si>
  <si>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</si>
  <si>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</si>
  <si>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</si>
  <si>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</si>
  <si>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</si>
  <si>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</si>
  <si>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</si>
  <si>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</si>
  <si>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</si>
  <si>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</si>
  <si>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</si>
  <si>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</si>
  <si>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</si>
  <si>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</si>
  <si>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</si>
  <si>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</si>
  <si>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</si>
  <si>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</si>
  <si>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</si>
  <si>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</si>
  <si>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</si>
  <si>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</si>
  <si>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</si>
  <si>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</si>
  <si>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</si>
  <si>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</si>
  <si>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</si>
  <si>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</si>
  <si>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</si>
  <si>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</si>
  <si>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</si>
  <si>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</si>
  <si>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</si>
  <si>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</si>
  <si>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</si>
  <si>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</si>
  <si>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</si>
  <si>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</si>
  <si>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</si>
  <si>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</si>
  <si>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</si>
  <si>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</si>
  <si>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</si>
  <si>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</si>
  <si>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</si>
  <si>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</si>
  <si>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</si>
  <si>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</si>
  <si>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</si>
  <si>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</si>
  <si>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</si>
  <si>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</si>
  <si>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</si>
  <si>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</si>
  <si>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</si>
  <si>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</si>
  <si>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</si>
  <si>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</si>
  <si>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</si>
  <si>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</si>
  <si>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</si>
  <si>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</si>
  <si>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</si>
  <si>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</si>
  <si>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</si>
  <si>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</si>
  <si>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</si>
  <si>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</si>
  <si>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</si>
  <si>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</si>
  <si>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</si>
  <si>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</si>
  <si>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</si>
  <si>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</si>
  <si>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</si>
  <si>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</si>
  <si>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</si>
  <si>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</si>
  <si>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</si>
  <si>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</si>
  <si>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</si>
  <si>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</si>
  <si>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</si>
  <si>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</si>
  <si>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</si>
  <si>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</si>
  <si>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</si>
  <si>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</si>
  <si>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</si>
  <si>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</si>
  <si>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</si>
  <si>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</si>
  <si>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</si>
  <si>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</si>
  <si>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</si>
  <si>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</si>
  <si>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</si>
  <si>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</si>
  <si>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</si>
  <si>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</si>
  <si>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</si>
  <si>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</si>
  <si>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</si>
  <si>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</si>
  <si>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</si>
  <si>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</si>
  <si>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</si>
  <si>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</si>
  <si>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</si>
  <si>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</si>
  <si>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</si>
  <si>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</si>
  <si>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</si>
  <si>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</si>
  <si>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</si>
  <si>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</si>
  <si>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</si>
  <si>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</si>
  <si>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</si>
  <si>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</si>
  <si>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</si>
  <si>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</si>
  <si>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</si>
  <si>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</si>
  <si>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</si>
  <si>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</si>
  <si>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</si>
  <si>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</si>
  <si>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</si>
  <si>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</si>
  <si>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</si>
  <si>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</si>
  <si>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</si>
  <si>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</si>
  <si>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</si>
  <si>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</si>
  <si>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</si>
  <si>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</si>
  <si>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</si>
  <si>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</si>
  <si>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</si>
  <si>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</si>
  <si>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</si>
  <si>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</si>
  <si>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</si>
  <si>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</si>
  <si>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</si>
  <si>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</si>
  <si>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</si>
  <si>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</si>
  <si>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</si>
  <si>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</si>
  <si>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</si>
  <si>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</si>
  <si>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</si>
  <si>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</si>
  <si>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</si>
  <si>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</si>
  <si>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</si>
  <si>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</si>
  <si>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</si>
  <si>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</si>
  <si>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</si>
  <si>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</si>
  <si>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</si>
  <si>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</si>
  <si>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</si>
  <si>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</si>
  <si>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</si>
  <si>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</si>
  <si>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</si>
  <si>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</si>
  <si>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</si>
  <si>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</si>
  <si>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</si>
  <si>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</si>
  <si>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</si>
  <si>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</si>
  <si>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</si>
  <si>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</si>
  <si>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</si>
  <si>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</si>
  <si>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</si>
  <si>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</si>
  <si>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</si>
  <si>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</si>
  <si>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</si>
  <si>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</si>
  <si>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</si>
  <si>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</si>
  <si>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</si>
  <si>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</si>
  <si>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</si>
  <si>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</si>
  <si>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</si>
  <si>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</si>
  <si>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</si>
  <si>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</si>
  <si>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</si>
  <si>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</si>
  <si>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</si>
  <si>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</si>
  <si>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</si>
  <si>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</si>
  <si>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</si>
  <si>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</si>
  <si>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</si>
  <si>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</si>
  <si>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</si>
  <si>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</si>
  <si>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</si>
  <si>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</si>
  <si>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</si>
  <si>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</si>
  <si>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</si>
  <si>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</si>
  <si>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</si>
  <si>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</si>
  <si>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</si>
  <si>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</si>
  <si>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</si>
  <si>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</si>
  <si>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</si>
  <si>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</si>
  <si>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</si>
  <si>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</si>
  <si>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</si>
  <si>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</si>
  <si>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</si>
  <si>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</si>
  <si>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</si>
  <si>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</si>
  <si>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</si>
  <si>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</si>
  <si>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</si>
  <si>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</si>
  <si>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</si>
  <si>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</si>
  <si>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</si>
  <si>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</si>
  <si>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</si>
  <si>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</si>
  <si>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</si>
  <si>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</si>
  <si>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</si>
  <si>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</si>
  <si>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</si>
  <si>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</si>
  <si>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</si>
  <si>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</si>
  <si>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</si>
  <si>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</si>
  <si>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</si>
  <si>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</si>
  <si>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</si>
  <si>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</si>
  <si>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</si>
  <si>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</si>
  <si>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</si>
  <si>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</si>
  <si>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</si>
  <si>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</si>
  <si>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</si>
  <si>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</si>
  <si>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</si>
  <si>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</si>
  <si>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</si>
  <si>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</si>
  <si>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</si>
  <si>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</si>
  <si>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</si>
  <si>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</si>
  <si>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</si>
  <si>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</si>
  <si>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</si>
  <si>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</si>
  <si>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</si>
  <si>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</si>
  <si>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</si>
  <si>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</si>
  <si>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</si>
  <si>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</si>
  <si>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</si>
  <si>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</si>
  <si>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</si>
  <si>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</si>
  <si>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</si>
  <si>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</si>
  <si>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</si>
  <si>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</si>
  <si>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</si>
  <si>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</si>
  <si>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</si>
  <si>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</si>
  <si>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</si>
  <si>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</si>
  <si>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</si>
  <si>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</si>
  <si>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</si>
  <si>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</si>
  <si>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</si>
  <si>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</si>
  <si>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</si>
  <si>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</si>
  <si>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</si>
  <si>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</si>
  <si>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</si>
  <si>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</si>
  <si>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</si>
  <si>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</si>
  <si>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</si>
  <si>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</si>
  <si>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</si>
  <si>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</si>
  <si>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</si>
  <si>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</si>
  <si>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</si>
  <si>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</si>
  <si>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</si>
  <si>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</si>
  <si>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</si>
  <si>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</si>
  <si>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</si>
  <si>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</si>
  <si>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</si>
  <si>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</si>
  <si>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</si>
  <si>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</si>
  <si>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</si>
  <si>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</si>
  <si>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</si>
  <si>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</si>
  <si>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</si>
  <si>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</si>
  <si>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</si>
  <si>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</si>
  <si>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</si>
  <si>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</si>
  <si>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</si>
  <si>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</si>
  <si>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</si>
  <si>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</si>
  <si>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</si>
  <si>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</si>
  <si>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</si>
  <si>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</si>
  <si>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</si>
  <si>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</si>
  <si>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</si>
  <si>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</si>
  <si>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</si>
  <si>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</si>
  <si>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</si>
  <si>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</si>
  <si>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</si>
  <si>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</si>
  <si>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</si>
  <si>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</si>
  <si>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</si>
  <si>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</si>
  <si>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</si>
  <si>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</si>
  <si>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</si>
  <si>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</si>
  <si>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</si>
  <si>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</si>
  <si>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</si>
  <si>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</si>
  <si>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</si>
  <si>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</si>
  <si>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</si>
  <si>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</si>
  <si>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</si>
  <si>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</si>
  <si>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</si>
  <si>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</si>
  <si>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</si>
  <si>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</si>
  <si>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</si>
  <si>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</si>
  <si>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</si>
  <si>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</si>
  <si>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</si>
  <si>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</si>
  <si>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</si>
  <si>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</si>
  <si>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</si>
  <si>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</si>
  <si>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</si>
  <si>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</si>
  <si>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</si>
  <si>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</si>
  <si>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</si>
  <si>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</si>
  <si>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</si>
  <si>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</si>
  <si>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</si>
  <si>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</si>
  <si>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</si>
  <si>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</si>
  <si>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</si>
  <si>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</si>
  <si>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</si>
  <si>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</si>
  <si>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</si>
  <si>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</si>
  <si>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</si>
  <si>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</si>
  <si>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</si>
  <si>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</si>
  <si>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</si>
  <si>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</si>
  <si>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</si>
  <si>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</si>
  <si>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</si>
  <si>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</si>
  <si>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</si>
  <si>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</si>
  <si>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</si>
  <si>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</si>
  <si>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</si>
  <si>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</si>
  <si>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</si>
  <si>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</si>
  <si>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</si>
  <si>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</si>
  <si>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</si>
  <si>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</si>
  <si>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</si>
  <si>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</si>
  <si>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</si>
  <si>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</si>
  <si>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</si>
  <si>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</si>
  <si>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</si>
  <si>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</si>
  <si>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</si>
  <si>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</si>
  <si>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</si>
  <si>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</si>
  <si>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</si>
  <si>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</si>
  <si>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</si>
  <si>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</si>
  <si>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</si>
  <si>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</si>
  <si>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</si>
  <si>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</si>
  <si>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</si>
  <si>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</si>
  <si>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</si>
  <si>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</si>
  <si>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</si>
  <si>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</si>
  <si>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</si>
  <si>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</si>
  <si>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</si>
  <si>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</si>
  <si>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</si>
  <si>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</si>
  <si>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</si>
  <si>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</si>
  <si>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</si>
  <si>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</si>
  <si>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</si>
  <si>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</si>
  <si>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</si>
  <si>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</si>
  <si>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</si>
  <si>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</si>
  <si>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</si>
  <si>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</si>
  <si>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</si>
  <si>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</si>
  <si>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</si>
  <si>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</si>
  <si>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</si>
  <si>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</si>
  <si>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</si>
  <si>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</si>
  <si>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</si>
  <si>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</si>
  <si>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</si>
  <si>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</si>
  <si>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</si>
  <si>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</si>
  <si>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</si>
  <si>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</si>
  <si>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</si>
  <si>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</si>
  <si>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</si>
  <si>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</si>
  <si>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</si>
  <si>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</si>
  <si>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</si>
  <si>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</si>
  <si>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</si>
  <si>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</si>
  <si>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</si>
  <si>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</si>
  <si>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</si>
  <si>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</si>
  <si>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</si>
  <si>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</si>
  <si>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</si>
  <si>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</si>
  <si>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</si>
  <si>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</si>
  <si>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</si>
  <si>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</si>
  <si>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</si>
  <si>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</si>
  <si>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</si>
  <si>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</si>
  <si>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</si>
  <si>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</si>
  <si>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</si>
  <si>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</si>
  <si>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</si>
  <si>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</si>
  <si>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</si>
  <si>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</si>
  <si>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</si>
  <si>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</si>
  <si>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</si>
  <si>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</si>
  <si>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</si>
  <si>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</si>
  <si>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</si>
  <si>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</si>
  <si>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</si>
  <si>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</si>
  <si>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</si>
  <si>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</si>
  <si>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</si>
  <si>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</si>
  <si>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</si>
  <si>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</si>
  <si>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</si>
  <si>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</si>
  <si>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</si>
  <si>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</si>
  <si>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</si>
  <si>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</si>
  <si>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</si>
  <si>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</si>
  <si>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</si>
  <si>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</si>
  <si>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</si>
  <si>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</si>
  <si>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</si>
  <si>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</si>
  <si>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</si>
  <si>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</si>
  <si>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</si>
  <si>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</si>
  <si>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</si>
  <si>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</si>
  <si>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</si>
  <si>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</si>
  <si>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</si>
  <si>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</si>
  <si>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</si>
  <si>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</si>
  <si>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</si>
  <si>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</si>
  <si>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</si>
  <si>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</si>
  <si>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</si>
  <si>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</si>
  <si>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</si>
  <si>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</si>
  <si>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</si>
  <si>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</si>
  <si>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</si>
  <si>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</si>
  <si>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</si>
  <si>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</si>
  <si>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</si>
  <si>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</si>
  <si>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</si>
  <si>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</si>
  <si>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</si>
  <si>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</si>
  <si>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</si>
  <si>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</si>
  <si>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</si>
  <si>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</si>
  <si>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</si>
  <si>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</si>
  <si>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</si>
  <si>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</si>
  <si>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</si>
  <si>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</si>
  <si>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</si>
  <si>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</si>
  <si>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</si>
  <si>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</si>
  <si>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</si>
  <si>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</si>
  <si>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</si>
  <si>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</si>
  <si>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</si>
  <si>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</si>
  <si>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</si>
  <si>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</si>
  <si>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</si>
  <si>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</si>
  <si>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</si>
  <si>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</si>
  <si>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</si>
  <si>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</si>
  <si>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</si>
  <si>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</si>
  <si>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</si>
  <si>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</si>
  <si>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</si>
  <si>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</si>
  <si>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</si>
  <si>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</si>
  <si>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</si>
  <si>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</si>
  <si>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</si>
  <si>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</si>
  <si>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</si>
  <si>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</si>
  <si>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</si>
  <si>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</si>
  <si>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</si>
  <si>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</si>
  <si>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</si>
  <si>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</si>
  <si>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</si>
  <si>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</si>
  <si>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</si>
  <si>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</si>
  <si>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</si>
  <si>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</si>
  <si>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</si>
  <si>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</si>
  <si>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</si>
  <si>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</si>
  <si>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</si>
  <si>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</si>
  <si>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</si>
  <si>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</si>
  <si>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</si>
  <si>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</si>
  <si>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</si>
  <si>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</si>
  <si>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</si>
  <si>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</si>
  <si>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</si>
  <si>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</si>
  <si>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</si>
  <si>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</si>
  <si>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</si>
  <si>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</si>
  <si>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</si>
  <si>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</si>
  <si>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</si>
  <si>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</si>
  <si>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</si>
  <si>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</si>
  <si>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</si>
  <si>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</si>
  <si>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</si>
  <si>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</si>
  <si>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</si>
  <si>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</si>
  <si>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</si>
  <si>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</si>
  <si>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</si>
  <si>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</si>
  <si>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</si>
  <si>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</si>
  <si>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</si>
  <si>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</si>
  <si>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</si>
  <si>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</si>
  <si>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</si>
  <si>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</si>
  <si>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</si>
  <si>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</si>
  <si>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</si>
  <si>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</si>
  <si>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</si>
  <si>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</si>
  <si>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</si>
  <si>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</si>
  <si>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</si>
  <si>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</si>
  <si>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</si>
  <si>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</si>
  <si>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</si>
  <si>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</si>
  <si>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</si>
  <si>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</si>
  <si>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</si>
  <si>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</si>
  <si>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</si>
  <si>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</si>
  <si>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</si>
  <si>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</si>
  <si>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</si>
  <si>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</si>
  <si>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</si>
  <si>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</si>
  <si>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</si>
  <si>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</si>
  <si>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</si>
  <si>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</si>
  <si>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</si>
  <si>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</si>
  <si>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</si>
  <si>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</si>
  <si>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</si>
  <si>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</si>
  <si>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</si>
  <si>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</si>
  <si>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</si>
  <si>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</si>
  <si>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</si>
  <si>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</si>
  <si>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</si>
  <si>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</si>
  <si>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</si>
  <si>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</si>
  <si>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</si>
  <si>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</si>
  <si>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</si>
  <si>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</si>
  <si>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</si>
  <si>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</si>
  <si>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</si>
  <si>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</si>
  <si>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</si>
  <si>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</si>
  <si>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</si>
  <si>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</si>
  <si>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</si>
  <si>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</si>
  <si>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</si>
  <si>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</si>
  <si>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</si>
  <si>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</si>
  <si>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</si>
  <si>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</si>
  <si>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</si>
  <si>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</si>
  <si>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</si>
  <si>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</si>
  <si>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</si>
  <si>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</si>
  <si>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</si>
  <si>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</si>
  <si>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</si>
  <si>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</si>
  <si>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</si>
  <si>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</si>
  <si>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</si>
  <si>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</si>
  <si>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</si>
  <si>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</si>
  <si>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</si>
  <si>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</si>
  <si>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</si>
  <si>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</si>
  <si>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</si>
  <si>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</si>
  <si>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</si>
  <si>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</si>
  <si>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</si>
  <si>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</si>
  <si>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</si>
  <si>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</si>
  <si>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</si>
  <si>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</si>
  <si>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</si>
  <si>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</si>
  <si>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</si>
  <si>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</si>
  <si>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</si>
  <si>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</si>
  <si>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</si>
  <si>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</si>
  <si>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</si>
  <si>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</si>
  <si>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</si>
  <si>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</si>
  <si>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</si>
  <si>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</si>
  <si>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</si>
  <si>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</si>
  <si>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</si>
  <si>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</si>
  <si>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</si>
  <si>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</si>
  <si>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</si>
  <si>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</si>
  <si>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</si>
  <si>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</si>
  <si>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</si>
  <si>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</si>
  <si>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</si>
  <si>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</si>
  <si>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</si>
  <si>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</si>
  <si>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</si>
  <si>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</si>
  <si>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</si>
  <si>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</si>
  <si>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</si>
  <si>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</si>
  <si>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</si>
  <si>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</si>
  <si>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</si>
  <si>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</si>
  <si>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</si>
  <si>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</si>
  <si>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</si>
  <si>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</si>
  <si>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</si>
  <si>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</si>
  <si>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</si>
  <si>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</si>
  <si>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</si>
  <si>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</si>
  <si>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</si>
  <si>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</si>
  <si>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</si>
  <si>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</si>
  <si>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</si>
  <si>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</si>
  <si>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</si>
  <si>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</si>
  <si>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</si>
  <si>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</si>
  <si>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</si>
  <si>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</si>
  <si>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</si>
  <si>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</si>
  <si>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</si>
  <si>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</si>
  <si>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</si>
  <si>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</si>
  <si>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</si>
  <si>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</si>
  <si>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</si>
  <si>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</si>
  <si>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</si>
  <si>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</si>
  <si>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</si>
  <si>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</si>
  <si>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</si>
  <si>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</si>
  <si>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</si>
  <si>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</si>
  <si>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</si>
  <si>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</si>
  <si>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</si>
  <si>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</si>
  <si>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</si>
  <si>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</si>
  <si>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</si>
  <si>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</si>
  <si>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</si>
  <si>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</si>
  <si>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</si>
  <si>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</si>
  <si>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</si>
  <si>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</si>
  <si>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</si>
  <si>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</si>
  <si>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</si>
  <si>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</si>
  <si>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</si>
  <si>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</si>
  <si>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</si>
  <si>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</si>
  <si>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</si>
  <si>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</si>
  <si>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</si>
  <si>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</si>
  <si>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</si>
  <si>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</si>
  <si>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</si>
  <si>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</si>
  <si>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</si>
  <si>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</si>
  <si>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</si>
  <si>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</si>
  <si>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</si>
  <si>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</si>
  <si>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</si>
  <si>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</si>
  <si>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</si>
  <si>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</si>
  <si>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</si>
  <si>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</si>
  <si>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</si>
  <si>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</si>
  <si>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</si>
  <si>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</si>
  <si>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</si>
  <si>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</si>
  <si>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</si>
  <si>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</si>
  <si>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</si>
  <si>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</si>
  <si>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</si>
  <si>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</si>
  <si>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</si>
  <si>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</si>
  <si>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</si>
  <si>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</si>
  <si>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</si>
  <si>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</si>
  <si>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</si>
  <si>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</si>
  <si>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</si>
  <si>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</si>
  <si>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</si>
  <si>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</si>
  <si>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</si>
  <si>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</si>
  <si>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</si>
  <si>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</si>
  <si>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</si>
  <si>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</si>
  <si>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</si>
  <si>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</si>
  <si>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</si>
  <si>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</si>
  <si>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</si>
  <si>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</si>
  <si>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</si>
  <si>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</si>
  <si>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</si>
  <si>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</si>
  <si>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</si>
  <si>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</si>
  <si>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</si>
  <si>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</si>
  <si>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</si>
  <si>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</si>
  <si>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</si>
  <si>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</si>
  <si>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</si>
  <si>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</si>
  <si>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</si>
  <si>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</si>
  <si>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</si>
  <si>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</si>
  <si>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</si>
  <si>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</si>
  <si>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</si>
  <si>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</si>
  <si>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</si>
  <si>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</si>
  <si>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</si>
  <si>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</si>
  <si>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</si>
  <si>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</si>
  <si>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</si>
  <si>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</si>
  <si>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</si>
  <si>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</si>
  <si>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</si>
  <si>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</si>
  <si>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</si>
  <si>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</si>
  <si>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</si>
  <si>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</si>
  <si>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</si>
  <si>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</si>
  <si>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</si>
  <si>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</si>
  <si>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</si>
  <si>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</si>
  <si>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</si>
  <si>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</si>
  <si>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</si>
  <si>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</si>
  <si>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</si>
  <si>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</si>
  <si>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</si>
  <si>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</si>
  <si>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</si>
  <si>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</si>
  <si>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</si>
  <si>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</si>
  <si>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</si>
  <si>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</si>
  <si>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</si>
  <si>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</si>
  <si>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</si>
  <si>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</si>
  <si>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</si>
  <si>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</si>
  <si>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</si>
  <si>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</si>
  <si>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</si>
  <si>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</si>
  <si>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</si>
  <si>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</si>
  <si>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</si>
  <si>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</si>
  <si>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</si>
  <si>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</si>
  <si>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</si>
  <si>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</si>
  <si>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</si>
  <si>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</si>
  <si>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</si>
  <si>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</si>
  <si>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</si>
  <si>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</si>
  <si>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</si>
  <si>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</si>
  <si>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</si>
  <si>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</si>
  <si>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</si>
  <si>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</si>
  <si>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</si>
  <si>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</si>
  <si>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</si>
  <si>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</si>
  <si>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</si>
  <si>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</si>
  <si>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</si>
  <si>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</si>
  <si>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</si>
  <si>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</si>
  <si>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</si>
  <si>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</si>
  <si>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</si>
  <si>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</si>
  <si>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</si>
  <si>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</si>
  <si>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</si>
  <si>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</si>
  <si>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</si>
  <si>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</si>
  <si>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</si>
  <si>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</si>
  <si>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</si>
  <si>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</si>
  <si>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</si>
  <si>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</si>
  <si>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</si>
  <si>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</si>
  <si>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</si>
  <si>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</si>
  <si>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</si>
  <si>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</si>
  <si>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</si>
  <si>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</si>
  <si>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</si>
  <si>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</si>
  <si>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</si>
  <si>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</si>
  <si>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</si>
  <si>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</si>
  <si>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</si>
  <si>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</si>
  <si>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</si>
  <si>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</si>
  <si>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</si>
  <si>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</si>
  <si>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</si>
  <si>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</si>
  <si>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</si>
  <si>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</si>
  <si>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</si>
  <si>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</si>
  <si>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</si>
  <si>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</si>
  <si>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</si>
  <si>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</si>
  <si>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</si>
  <si>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</si>
  <si>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</si>
  <si>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</si>
  <si>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</si>
  <si>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</si>
  <si>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</si>
  <si>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</si>
  <si>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</si>
  <si>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</si>
  <si>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</si>
  <si>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</si>
  <si>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</si>
  <si>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</si>
  <si>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</si>
  <si>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</si>
  <si>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</si>
  <si>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</si>
  <si>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</si>
  <si>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</si>
  <si>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</si>
  <si>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</si>
  <si>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</si>
  <si>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</si>
  <si>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</si>
  <si>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</si>
  <si>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</si>
  <si>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</si>
  <si>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</si>
  <si>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</si>
  <si>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</si>
  <si>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</si>
  <si>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</si>
  <si>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</si>
  <si>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</si>
  <si>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</si>
  <si>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</si>
  <si>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</si>
  <si>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</si>
  <si>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</si>
  <si>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</si>
  <si>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</si>
  <si>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</si>
  <si>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</si>
  <si>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</si>
  <si>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</si>
  <si>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</si>
  <si>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</si>
  <si>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</si>
  <si>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</si>
  <si>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</si>
  <si>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</si>
  <si>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</si>
  <si>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</si>
  <si>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</si>
  <si>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</si>
  <si>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</si>
  <si>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</si>
  <si>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</si>
  <si>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</si>
  <si>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</si>
  <si>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</si>
  <si>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</si>
  <si>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</si>
  <si>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</si>
  <si>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</si>
  <si>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</si>
  <si>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</si>
  <si>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</si>
  <si>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</si>
  <si>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</si>
  <si>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</si>
  <si>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</si>
  <si>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</si>
  <si>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</si>
  <si>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</si>
  <si>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</si>
  <si>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</si>
  <si>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</si>
  <si>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</si>
  <si>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</si>
  <si>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</si>
  <si>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</si>
  <si>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</si>
  <si>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</si>
  <si>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</si>
  <si>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</si>
  <si>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</si>
  <si>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</si>
  <si>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</si>
  <si>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</si>
  <si>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</si>
  <si>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</si>
  <si>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</si>
  <si>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</si>
  <si>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</si>
  <si>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</si>
  <si>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</si>
  <si>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</si>
  <si>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</si>
  <si>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</si>
  <si>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</si>
  <si>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</si>
  <si>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</si>
  <si>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</si>
  <si>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</si>
  <si>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</si>
  <si>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</si>
  <si>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</si>
  <si>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</si>
  <si>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</si>
  <si>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</si>
  <si>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</si>
  <si>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</si>
  <si>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</si>
  <si>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</si>
  <si>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</si>
  <si>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</si>
  <si>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</si>
  <si>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</si>
  <si>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</si>
  <si>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</si>
  <si>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</si>
  <si>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</si>
  <si>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</si>
  <si>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</si>
  <si>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</si>
  <si>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</si>
  <si>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</si>
  <si>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</si>
  <si>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</si>
  <si>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</si>
  <si>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</si>
  <si>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</si>
  <si>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</si>
  <si>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</si>
  <si>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</si>
  <si>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</si>
  <si>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</si>
  <si>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</si>
  <si>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</si>
  <si>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</si>
  <si>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</si>
  <si>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</si>
  <si>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</si>
  <si>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</si>
  <si>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</si>
  <si>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</si>
  <si>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</si>
  <si>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</si>
  <si>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</si>
  <si>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</si>
  <si>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</si>
  <si>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</si>
  <si>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</si>
  <si>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</si>
  <si>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</si>
  <si>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</si>
  <si>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</si>
  <si>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</si>
  <si>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</si>
  <si>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</si>
  <si>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</si>
  <si>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</si>
  <si>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</si>
  <si>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</si>
  <si>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</si>
  <si>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</si>
  <si>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</si>
  <si>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</si>
  <si>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</si>
  <si>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</si>
  <si>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</si>
  <si>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</si>
  <si>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</si>
  <si>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</si>
  <si>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</si>
  <si>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</si>
  <si>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</si>
  <si>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</si>
  <si>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</si>
  <si>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</si>
  <si>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</si>
  <si>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</si>
  <si>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</si>
  <si>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</si>
  <si>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</si>
  <si>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</si>
  <si>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</si>
  <si>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</si>
  <si>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</si>
  <si>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</si>
  <si>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</si>
  <si>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</si>
  <si>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</si>
  <si>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</si>
  <si>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</si>
  <si>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</si>
  <si>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</si>
  <si>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</si>
  <si>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</si>
  <si>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</si>
  <si>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</si>
  <si>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</si>
  <si>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</si>
  <si>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</si>
  <si>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</si>
  <si>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</si>
  <si>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</si>
  <si>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</si>
  <si>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</si>
  <si>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</si>
  <si>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</si>
  <si>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</si>
  <si>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</si>
  <si>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</si>
  <si>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</si>
  <si>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</si>
  <si>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</si>
  <si>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</si>
  <si>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</si>
  <si>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</si>
  <si>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</si>
  <si>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</si>
  <si>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</si>
  <si>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</si>
  <si>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</si>
  <si>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</si>
  <si>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</si>
  <si>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</si>
  <si>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</si>
  <si>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</si>
  <si>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</si>
  <si>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</si>
  <si>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</si>
  <si>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</si>
  <si>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</si>
  <si>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</si>
  <si>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</si>
  <si>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</si>
  <si>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</si>
  <si>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</si>
  <si>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</si>
  <si>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</si>
  <si>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</si>
  <si>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</si>
  <si>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</si>
  <si>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</si>
  <si>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</si>
  <si>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</si>
  <si>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</si>
  <si>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</si>
  <si>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</si>
  <si>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</si>
  <si>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</si>
  <si>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</si>
  <si>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</si>
  <si>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</si>
  <si>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</si>
  <si>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</si>
  <si>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</si>
  <si>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</si>
  <si>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</si>
  <si>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</si>
  <si>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</si>
  <si>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</si>
  <si>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</si>
  <si>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</si>
  <si>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</si>
  <si>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</si>
  <si>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</si>
  <si>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</si>
  <si>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</si>
  <si>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</si>
  <si>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</si>
  <si>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</si>
  <si>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</si>
  <si>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</si>
  <si>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</si>
  <si>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</si>
  <si>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</si>
  <si>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</si>
  <si>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</si>
  <si>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</si>
  <si>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</si>
  <si>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</si>
  <si>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</si>
  <si>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</si>
  <si>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</si>
  <si>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</si>
  <si>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</si>
  <si>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</si>
  <si>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</si>
  <si>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</si>
  <si>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</si>
  <si>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</si>
  <si>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</si>
  <si>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</si>
  <si>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</si>
  <si>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</si>
  <si>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</si>
  <si>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</si>
  <si>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</si>
  <si>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</si>
  <si>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</si>
  <si>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</si>
  <si>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</si>
  <si>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</si>
  <si>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</si>
  <si>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</si>
  <si>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</si>
  <si>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</si>
  <si>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</si>
  <si>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</si>
  <si>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</si>
  <si>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</si>
  <si>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</si>
  <si>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</si>
  <si>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</si>
  <si>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</si>
  <si>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</si>
  <si>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</si>
  <si>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</si>
  <si>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</si>
  <si>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</si>
  <si>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</si>
  <si>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</si>
  <si>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</si>
  <si>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</si>
  <si>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</si>
  <si>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</si>
  <si>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</si>
  <si>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</si>
  <si>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</si>
  <si>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</si>
  <si>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</si>
  <si>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</si>
  <si>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</si>
  <si>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</si>
  <si>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</si>
  <si>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</si>
  <si>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</si>
  <si>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</si>
  <si>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</si>
  <si>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</si>
  <si>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</si>
  <si>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</si>
  <si>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</si>
  <si>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</si>
  <si>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</si>
  <si>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</si>
  <si>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</si>
  <si>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</si>
  <si>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</si>
  <si>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</si>
  <si>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</si>
  <si>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</si>
  <si>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</si>
  <si>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</si>
  <si>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</si>
  <si>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</si>
  <si>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</si>
  <si>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</si>
  <si>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</si>
  <si>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</si>
  <si>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</si>
  <si>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</si>
  <si>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</si>
  <si>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</si>
  <si>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</si>
  <si>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</si>
  <si>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</si>
  <si>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</si>
  <si>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</si>
  <si>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</si>
  <si>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</si>
  <si>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</si>
  <si>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</si>
  <si>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</si>
  <si>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</si>
  <si>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</si>
  <si>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</si>
  <si>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</si>
  <si>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</si>
  <si>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</si>
  <si>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</si>
  <si>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</si>
  <si>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</si>
  <si>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</si>
  <si>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</si>
  <si>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</si>
  <si>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</si>
  <si>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</si>
  <si>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</si>
  <si>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</si>
  <si>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</si>
  <si>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</si>
  <si>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</si>
  <si>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</si>
  <si>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</si>
  <si>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</si>
  <si>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</si>
  <si>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</si>
  <si>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</si>
  <si>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</si>
  <si>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</si>
  <si>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</si>
  <si>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</si>
  <si>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</si>
  <si>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</si>
  <si>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</si>
  <si>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</si>
  <si>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</si>
  <si>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</si>
  <si>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</si>
  <si>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</si>
  <si>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</si>
  <si>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</si>
  <si>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</si>
  <si>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</si>
  <si>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</si>
  <si>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</si>
  <si>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</si>
  <si>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</si>
  <si>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</si>
  <si>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</si>
  <si>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</si>
  <si>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</si>
  <si>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</si>
  <si>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</si>
  <si>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</si>
  <si>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</si>
  <si>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</si>
  <si>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</si>
  <si>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</si>
  <si>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</si>
  <si>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</si>
  <si>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</si>
  <si>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</si>
  <si>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</si>
  <si>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</si>
  <si>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</si>
  <si>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</si>
  <si>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</si>
  <si>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</si>
  <si>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</si>
  <si>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</si>
  <si>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</si>
  <si>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</si>
  <si>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</si>
  <si>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</si>
  <si>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</si>
  <si>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</si>
  <si>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</si>
  <si>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</si>
  <si>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</si>
  <si>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</si>
  <si>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</si>
  <si>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</si>
  <si>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</si>
  <si>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</si>
  <si>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</si>
  <si>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</si>
  <si>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</si>
  <si>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</si>
  <si>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</si>
  <si>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</si>
  <si>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</si>
  <si>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</si>
  <si>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</si>
  <si>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</si>
  <si>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</si>
  <si>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</si>
  <si>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</si>
  <si>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</si>
  <si>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</si>
  <si>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</si>
  <si>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</si>
  <si>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</si>
  <si>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</si>
  <si>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</si>
  <si>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</si>
  <si>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</si>
  <si>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</si>
  <si>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</si>
  <si>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</si>
  <si>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</si>
  <si>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</si>
  <si>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</si>
  <si>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</si>
  <si>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</si>
  <si>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</si>
  <si>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</si>
  <si>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</si>
  <si>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</si>
  <si>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</si>
  <si>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</si>
  <si>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</si>
  <si>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</si>
  <si>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</si>
  <si>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</si>
  <si>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</si>
  <si>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</si>
  <si>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</si>
  <si>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</si>
  <si>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</si>
  <si>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</si>
  <si>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</si>
  <si>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</si>
  <si>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</si>
  <si>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</si>
  <si>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</si>
  <si>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</si>
  <si>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</si>
  <si>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</si>
  <si>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</si>
  <si>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</si>
  <si>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</si>
  <si>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</si>
  <si>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</si>
  <si>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</si>
  <si>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</si>
  <si>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</si>
  <si>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</si>
  <si>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</si>
  <si>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</si>
  <si>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</si>
  <si>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</si>
  <si>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</si>
  <si>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</si>
  <si>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</si>
  <si>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</si>
  <si>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</si>
  <si>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</si>
  <si>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</si>
  <si>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</si>
  <si>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</si>
  <si>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</si>
  <si>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</si>
  <si>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</si>
  <si>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</si>
  <si>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</si>
  <si>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</si>
  <si>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</si>
  <si>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</si>
  <si>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</si>
  <si>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</si>
  <si>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</si>
  <si>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</si>
  <si>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</si>
  <si>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</si>
  <si>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</si>
  <si>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</si>
  <si>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</si>
  <si>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</si>
  <si>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</si>
  <si>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</si>
  <si>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</si>
  <si>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</si>
  <si>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</si>
  <si>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</si>
  <si>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</si>
  <si>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</si>
  <si>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</si>
  <si>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</si>
  <si>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</si>
  <si>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</si>
  <si>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</si>
  <si>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</si>
  <si>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</si>
  <si>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</si>
  <si>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</si>
  <si>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</si>
  <si>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</si>
  <si>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</si>
  <si>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</si>
  <si>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</si>
  <si>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</si>
  <si>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</si>
  <si>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</si>
  <si>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</si>
  <si>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</si>
  <si>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</si>
  <si>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</si>
  <si>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</si>
  <si>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</si>
  <si>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</si>
  <si>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</si>
  <si>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</si>
  <si>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</si>
  <si>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</si>
  <si>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</si>
  <si>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</si>
  <si>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</si>
  <si>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</si>
  <si>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</si>
  <si>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</si>
  <si>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</si>
  <si>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</si>
  <si>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</si>
  <si>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</si>
  <si>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</si>
  <si>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</si>
  <si>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</si>
  <si>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</si>
  <si>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</si>
  <si>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</si>
  <si>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</si>
  <si>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</si>
  <si>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</si>
  <si>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</si>
  <si>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</si>
  <si>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</si>
  <si>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</si>
  <si>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</si>
  <si>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</si>
  <si>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</si>
  <si>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</si>
  <si>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</si>
  <si>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</si>
  <si>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</si>
  <si>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</si>
  <si>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</si>
  <si>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</si>
  <si>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</si>
  <si>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</si>
  <si>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</si>
  <si>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</si>
  <si>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</si>
  <si>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</si>
  <si>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</si>
  <si>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</si>
  <si>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</si>
  <si>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</si>
  <si>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</si>
  <si>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</si>
  <si>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</si>
  <si>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</si>
  <si>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</si>
  <si>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</si>
  <si>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</si>
  <si>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</si>
  <si>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</si>
  <si>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</si>
  <si>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</si>
  <si>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</si>
  <si>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</si>
  <si>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</si>
  <si>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</si>
  <si>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</si>
  <si>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</si>
  <si>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</si>
  <si>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</si>
  <si>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</si>
  <si>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</si>
  <si>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</si>
  <si>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</si>
  <si>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</si>
  <si>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</si>
  <si>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</si>
  <si>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</si>
  <si>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</si>
  <si>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</si>
  <si>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</si>
  <si>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</si>
  <si>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</si>
  <si>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</si>
  <si>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</si>
  <si>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</si>
  <si>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</si>
  <si>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</si>
  <si>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</si>
  <si>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</si>
  <si>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</si>
  <si>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</si>
  <si>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</si>
  <si>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</si>
  <si>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</si>
  <si>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</si>
  <si>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</si>
  <si>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</si>
  <si>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</si>
  <si>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</si>
  <si>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</si>
  <si>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</si>
  <si>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</si>
  <si>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</si>
  <si>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</si>
  <si>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</si>
  <si>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</si>
  <si>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</si>
  <si>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</si>
  <si>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</si>
  <si>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</si>
  <si>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</si>
  <si>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</si>
  <si>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</si>
  <si>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</si>
  <si>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</si>
  <si>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</si>
  <si>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</si>
  <si>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</si>
  <si>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</si>
  <si>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</si>
  <si>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</si>
  <si>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</si>
  <si>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</si>
  <si>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</si>
  <si>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</si>
  <si>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</si>
  <si>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</si>
  <si>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</si>
  <si>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</si>
  <si>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</si>
  <si>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</si>
  <si>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</si>
  <si>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</si>
  <si>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</si>
  <si>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</si>
  <si>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</si>
  <si>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</si>
  <si>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</si>
  <si>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</si>
  <si>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</si>
  <si>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</si>
  <si>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</si>
  <si>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</si>
  <si>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</si>
  <si>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</si>
  <si>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</si>
  <si>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</si>
  <si>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</si>
  <si>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</si>
  <si>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</si>
  <si>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</si>
  <si>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</si>
  <si>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</si>
  <si>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</si>
  <si>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</si>
  <si>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</si>
  <si>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</si>
  <si>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</si>
  <si>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</si>
  <si>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</si>
  <si>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</si>
  <si>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</si>
  <si>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</si>
  <si>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</si>
  <si>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</si>
  <si>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</si>
  <si>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</si>
  <si>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</si>
  <si>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</si>
  <si>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</si>
  <si>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</si>
  <si>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</si>
  <si>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</si>
  <si>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</si>
  <si>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</si>
  <si>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</si>
  <si>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</si>
  <si>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</si>
  <si>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</si>
  <si>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</si>
  <si>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</si>
  <si>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</si>
  <si>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</si>
  <si>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</si>
  <si>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</si>
  <si>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</si>
  <si>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</si>
  <si>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</si>
  <si>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</si>
  <si>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</si>
  <si>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</si>
  <si>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</si>
  <si>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</si>
  <si>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</si>
  <si>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</si>
  <si>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</si>
  <si>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</si>
  <si>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</si>
  <si>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</si>
  <si>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</si>
  <si>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</si>
  <si>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</si>
  <si>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</si>
  <si>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</si>
  <si>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</si>
  <si>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</si>
  <si>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</si>
  <si>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</si>
  <si>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</si>
  <si>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</si>
  <si>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</si>
  <si>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</si>
  <si>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</si>
  <si>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</si>
  <si>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</si>
  <si>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</si>
  <si>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</si>
  <si>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</si>
  <si>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</si>
  <si>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</si>
  <si>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</si>
  <si>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</si>
  <si>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</si>
  <si>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</si>
  <si>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</si>
  <si>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</si>
  <si>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</si>
  <si>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</si>
  <si>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</si>
  <si>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</si>
  <si>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</si>
  <si>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</si>
  <si>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</si>
  <si>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</si>
  <si>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</si>
  <si>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</si>
  <si>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</si>
  <si>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</si>
  <si>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</si>
  <si>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</si>
  <si>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</si>
  <si>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</si>
  <si>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</si>
  <si>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</si>
  <si>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</si>
  <si>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</si>
  <si>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</si>
  <si>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</si>
  <si>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</si>
  <si>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</si>
  <si>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</si>
  <si>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</si>
  <si>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</si>
  <si>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</si>
  <si>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</si>
  <si>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</si>
  <si>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</si>
  <si>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</si>
  <si>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</si>
  <si>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</si>
  <si>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</si>
  <si>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</si>
  <si>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</si>
  <si>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</si>
  <si>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</si>
  <si>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</si>
  <si>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</si>
  <si>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</si>
  <si>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</si>
  <si>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</si>
  <si>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</si>
  <si>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</si>
  <si>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</si>
  <si>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</si>
  <si>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</si>
  <si>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</si>
  <si>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</si>
  <si>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</si>
  <si>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</si>
  <si>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</si>
  <si>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</si>
  <si>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</si>
  <si>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</si>
  <si>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</si>
  <si>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</si>
  <si>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</si>
  <si>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</si>
  <si>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</si>
  <si>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</si>
  <si>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</si>
  <si>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</si>
  <si>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</si>
  <si>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</si>
  <si>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</si>
  <si>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</si>
  <si>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</si>
  <si>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</si>
  <si>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</si>
  <si>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</si>
  <si>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</si>
  <si>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</si>
  <si>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</si>
  <si>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</si>
  <si>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</si>
  <si>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</si>
  <si>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</si>
  <si>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</si>
  <si>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</si>
  <si>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</si>
  <si>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</si>
  <si>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</si>
  <si>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</si>
  <si>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</si>
  <si>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</si>
  <si>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</si>
  <si>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</si>
  <si>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</si>
  <si>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</si>
  <si>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</si>
  <si>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</si>
  <si>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</si>
  <si>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</si>
  <si>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</si>
  <si>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</si>
  <si>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</si>
  <si>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</si>
  <si>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</si>
  <si>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</si>
  <si>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</si>
  <si>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</si>
  <si>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</si>
  <si>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</si>
  <si>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</si>
  <si>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</si>
  <si>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</si>
  <si>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</si>
  <si>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</si>
  <si>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</si>
  <si>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</si>
  <si>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</si>
  <si>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</si>
  <si>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</si>
  <si>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</si>
  <si>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</si>
  <si>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</si>
  <si>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</si>
  <si>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</si>
  <si>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</si>
  <si>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</si>
  <si>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</si>
  <si>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</si>
  <si>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</si>
  <si>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</si>
  <si>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</si>
  <si>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</si>
  <si>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</si>
  <si>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</si>
  <si>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</si>
  <si>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</si>
  <si>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</si>
  <si>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</si>
  <si>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</si>
  <si>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</si>
  <si>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</si>
  <si>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</si>
  <si>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</si>
  <si>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</si>
  <si>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</si>
  <si>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</si>
  <si>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</si>
  <si>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</si>
  <si>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</si>
  <si>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</si>
  <si>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</si>
  <si>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</si>
  <si>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</si>
  <si>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</si>
  <si>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</si>
  <si>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</si>
  <si>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</si>
  <si>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</si>
  <si>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</si>
  <si>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</si>
  <si>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</si>
  <si>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</si>
  <si>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</si>
  <si>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</si>
  <si>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</si>
  <si>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</si>
  <si>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</si>
  <si>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</si>
  <si>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</si>
  <si>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</si>
  <si>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</si>
  <si>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</si>
  <si>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</si>
  <si>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</si>
  <si>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</si>
  <si>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</si>
  <si>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</si>
  <si>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</si>
  <si>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</si>
  <si>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</si>
  <si>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</si>
  <si>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</si>
  <si>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</si>
  <si>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</si>
  <si>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</si>
  <si>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</si>
  <si>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</si>
  <si>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</si>
  <si>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</si>
  <si>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</si>
  <si>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</si>
  <si>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</si>
  <si>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</si>
  <si>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</si>
  <si>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</si>
  <si>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</si>
  <si>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</si>
  <si>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</si>
  <si>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</si>
  <si>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</si>
  <si>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</si>
  <si>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</si>
  <si>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</si>
  <si>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</si>
  <si>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</si>
  <si>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</si>
  <si>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</si>
  <si>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</si>
  <si>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</si>
  <si>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</si>
  <si>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</si>
  <si>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</si>
  <si>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</si>
  <si>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</si>
  <si>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</si>
  <si>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</si>
  <si>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</si>
  <si>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</si>
  <si>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</si>
  <si>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</si>
  <si>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</si>
  <si>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</si>
  <si>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</si>
  <si>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</si>
  <si>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</si>
  <si>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</si>
  <si>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</si>
  <si>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</si>
  <si>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</si>
  <si>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</si>
  <si>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</si>
  <si>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</si>
  <si>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</si>
  <si>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</si>
  <si>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</si>
  <si>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</si>
  <si>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</si>
  <si>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</si>
  <si>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</si>
  <si>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</si>
  <si>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</si>
  <si>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</si>
  <si>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</si>
  <si>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</si>
  <si>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</si>
  <si>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</si>
  <si>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</si>
  <si>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</si>
  <si>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</si>
  <si>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</si>
  <si>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</si>
  <si>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</si>
  <si>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</si>
  <si>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</si>
  <si>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</si>
  <si>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</si>
  <si>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</si>
  <si>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</si>
  <si>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</si>
  <si>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</si>
  <si>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</si>
  <si>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</si>
  <si>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</si>
  <si>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</si>
  <si>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</si>
  <si>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</si>
  <si>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</si>
  <si>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</si>
  <si>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</si>
  <si>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</si>
  <si>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</si>
  <si>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</si>
  <si>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</si>
  <si>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</si>
  <si>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</si>
  <si>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</si>
  <si>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</si>
  <si>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</si>
  <si>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</si>
  <si>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</si>
  <si>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</si>
  <si>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</si>
  <si>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</si>
  <si>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</si>
  <si>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</si>
  <si>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</si>
  <si>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</si>
  <si>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</si>
  <si>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</si>
  <si>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</si>
  <si>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</si>
  <si>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</si>
  <si>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</si>
  <si>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</si>
  <si>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</si>
  <si>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</si>
  <si>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</si>
  <si>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</si>
  <si>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</si>
  <si>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</si>
  <si>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</si>
  <si>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</si>
  <si>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</si>
  <si>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</si>
  <si>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</si>
  <si>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</si>
  <si>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</si>
  <si>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</si>
  <si>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</si>
  <si>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</si>
  <si>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</si>
  <si>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</si>
  <si>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</si>
  <si>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</si>
  <si>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</si>
  <si>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</si>
  <si>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</si>
  <si>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</si>
  <si>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</si>
  <si>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</si>
  <si>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</si>
  <si>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</si>
  <si>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</si>
  <si>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</si>
  <si>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</si>
  <si>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</si>
  <si>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</si>
  <si>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</si>
  <si>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</si>
  <si>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</si>
  <si>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</si>
  <si>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</si>
  <si>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</si>
  <si>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</si>
  <si>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</si>
  <si>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</si>
  <si>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</si>
  <si>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</si>
  <si>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</si>
  <si>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</si>
  <si>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</si>
  <si>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</si>
  <si>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</si>
  <si>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</si>
  <si>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</si>
  <si>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</si>
  <si>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</si>
  <si>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</si>
  <si>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</si>
  <si>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</si>
  <si>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</si>
  <si>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</si>
  <si>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</si>
  <si>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</si>
  <si>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</si>
  <si>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</si>
  <si>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</si>
  <si>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</si>
  <si>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</si>
  <si>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</si>
  <si>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</si>
  <si>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</si>
  <si>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</si>
  <si>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</si>
  <si>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</si>
  <si>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</si>
  <si>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</si>
  <si>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</si>
  <si>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</si>
  <si>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</si>
  <si>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</si>
  <si>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</si>
  <si>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</si>
  <si>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</si>
  <si>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</si>
  <si>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</si>
  <si>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</si>
  <si>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</si>
  <si>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</si>
  <si>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</si>
  <si>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</si>
  <si>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</si>
  <si>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</si>
  <si>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</si>
  <si>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</si>
  <si>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</si>
  <si>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</si>
  <si>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</si>
  <si>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</si>
  <si>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</si>
  <si>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</si>
  <si>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</si>
  <si>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</si>
  <si>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</si>
  <si>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</si>
  <si>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</si>
  <si>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</si>
  <si>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</si>
  <si>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</si>
  <si>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</si>
  <si>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</si>
  <si>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</si>
  <si>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</si>
  <si>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</si>
  <si>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</si>
  <si>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</si>
  <si>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</si>
  <si>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</si>
  <si>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</si>
  <si>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</si>
  <si>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</si>
  <si>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</si>
  <si>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</si>
  <si>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</si>
  <si>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</si>
  <si>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</si>
  <si>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</si>
  <si>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</si>
  <si>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</si>
  <si>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</si>
  <si>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</si>
  <si>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</si>
  <si>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</si>
  <si>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</si>
  <si>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</si>
  <si>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</si>
  <si>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</si>
  <si>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</si>
  <si>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</si>
  <si>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</si>
  <si>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</si>
  <si>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</si>
  <si>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</si>
  <si>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</si>
  <si>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</si>
  <si>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</si>
  <si>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</si>
  <si>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</si>
  <si>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</si>
  <si>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</si>
  <si>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</si>
  <si>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</si>
  <si>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</si>
  <si>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</si>
  <si>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</si>
  <si>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</si>
  <si>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</si>
  <si>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</si>
  <si>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</si>
  <si>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</si>
  <si>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</si>
  <si>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</si>
  <si>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</si>
  <si>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</si>
  <si>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</si>
  <si>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</si>
  <si>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</si>
  <si>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</si>
  <si>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</si>
  <si>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</si>
  <si>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</si>
  <si>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</si>
  <si>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</si>
  <si>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</si>
  <si>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</si>
  <si>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</si>
  <si>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</si>
  <si>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</si>
  <si>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</si>
  <si>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</si>
  <si>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</si>
  <si>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</si>
  <si>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</si>
  <si>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</si>
  <si>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</si>
  <si>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</si>
  <si>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</si>
  <si>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</si>
  <si>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</si>
  <si>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</si>
  <si>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</si>
  <si>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</si>
  <si>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</si>
  <si>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</si>
  <si>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</si>
  <si>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</si>
  <si>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</si>
  <si>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</si>
  <si>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</si>
  <si>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</si>
  <si>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</si>
  <si>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</si>
  <si>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</si>
  <si>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</si>
  <si>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</si>
  <si>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</si>
  <si>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</si>
  <si>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</si>
  <si>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</si>
  <si>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</si>
  <si>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</si>
  <si>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</si>
  <si>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</si>
  <si>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</si>
  <si>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</si>
  <si>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</si>
  <si>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</si>
  <si>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</si>
  <si>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</si>
  <si>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</si>
  <si>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</si>
  <si>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</si>
  <si>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</si>
  <si>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</si>
  <si>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</si>
  <si>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</si>
  <si>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</si>
  <si>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</si>
  <si>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</si>
  <si>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</si>
  <si>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</si>
  <si>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</si>
  <si>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</si>
  <si>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</si>
  <si>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</si>
  <si>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</si>
  <si>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</si>
  <si>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</si>
  <si>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</si>
  <si>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</si>
  <si>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</si>
  <si>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</si>
  <si>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</si>
  <si>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</si>
  <si>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</si>
  <si>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</si>
  <si>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</si>
  <si>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</si>
  <si>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</si>
  <si>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</si>
  <si>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</si>
  <si>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</si>
  <si>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</si>
  <si>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</si>
  <si>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</si>
  <si>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</si>
  <si>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</si>
  <si>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</si>
  <si>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</si>
  <si>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</si>
  <si>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</si>
  <si>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</si>
  <si>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</si>
  <si>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</si>
  <si>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</si>
  <si>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</si>
  <si>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</si>
  <si>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</si>
  <si>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</si>
  <si>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</si>
  <si>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</si>
  <si>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</si>
  <si>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</si>
  <si>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</si>
  <si>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</si>
  <si>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</si>
  <si>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</si>
  <si>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</si>
  <si>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</si>
  <si>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</si>
  <si>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</si>
  <si>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</si>
  <si>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</si>
  <si>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</si>
  <si>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</si>
  <si>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</si>
  <si>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</si>
  <si>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</si>
  <si>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</si>
  <si>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</si>
  <si>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</si>
  <si>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</si>
  <si>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</si>
  <si>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</si>
  <si>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</si>
  <si>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</si>
  <si>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</si>
  <si>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</si>
  <si>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</si>
  <si>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</si>
  <si>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</si>
  <si>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</si>
  <si>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</si>
  <si>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</si>
  <si>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</si>
  <si>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</si>
  <si>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</si>
  <si>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</si>
  <si>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</si>
  <si>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</si>
  <si>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</si>
  <si>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</si>
  <si>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</si>
  <si>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</si>
  <si>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</si>
  <si>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</si>
  <si>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</si>
  <si>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</si>
  <si>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</si>
  <si>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</si>
  <si>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</si>
  <si>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</si>
  <si>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</si>
  <si>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</si>
  <si>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</si>
  <si>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</si>
  <si>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</si>
  <si>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</si>
  <si>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</si>
  <si>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</si>
  <si>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</si>
  <si>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</si>
  <si>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</si>
  <si>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</si>
  <si>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</si>
  <si>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</si>
  <si>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</si>
  <si>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</si>
  <si>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</si>
  <si>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</si>
  <si>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</si>
  <si>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</si>
  <si>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</si>
  <si>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</si>
  <si>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</si>
  <si>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</si>
  <si>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</si>
  <si>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</si>
  <si>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</si>
  <si>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</si>
  <si>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</si>
  <si>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</si>
  <si>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</si>
  <si>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</si>
  <si>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</si>
  <si>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</si>
  <si>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</si>
  <si>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</si>
  <si>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</si>
  <si>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</si>
  <si>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</si>
  <si>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</si>
  <si>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</si>
  <si>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</si>
  <si>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</si>
  <si>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</si>
  <si>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</si>
  <si>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</si>
  <si>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</si>
  <si>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</si>
  <si>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</si>
  <si>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</si>
  <si>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</si>
  <si>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</si>
  <si>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</si>
  <si>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</si>
  <si>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</si>
  <si>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</si>
  <si>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</si>
  <si>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</si>
  <si>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</si>
  <si>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</si>
  <si>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</si>
  <si>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</si>
  <si>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</si>
  <si>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</si>
  <si>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</si>
  <si>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</si>
  <si>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</si>
  <si>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</si>
  <si>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</si>
  <si>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</si>
  <si>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</si>
  <si>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</si>
  <si>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</si>
  <si>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</si>
  <si>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</si>
  <si>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</si>
  <si>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</si>
  <si>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</si>
  <si>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</si>
  <si>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</si>
  <si>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</si>
  <si>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</si>
  <si>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</si>
  <si>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</si>
  <si>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</si>
  <si>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</si>
  <si>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</si>
  <si>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</si>
  <si>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</si>
  <si>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</si>
  <si>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</si>
  <si>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</si>
  <si>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</si>
  <si>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</si>
  <si>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</si>
  <si>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</si>
  <si>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</si>
  <si>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</si>
  <si>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</si>
  <si>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</si>
  <si>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</si>
  <si>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</si>
  <si>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</si>
  <si>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</si>
  <si>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</si>
  <si>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</si>
  <si>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</si>
  <si>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</si>
  <si>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</si>
  <si>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</si>
  <si>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</si>
  <si>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</si>
  <si>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</si>
  <si>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</si>
  <si>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</si>
  <si>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</si>
  <si>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</si>
  <si>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</si>
  <si>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</si>
  <si>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</si>
  <si>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</si>
  <si>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</si>
  <si>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</si>
  <si>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</si>
  <si>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</si>
  <si>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</si>
  <si>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</si>
  <si>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</si>
  <si>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</si>
  <si>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</si>
  <si>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</si>
  <si>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</si>
  <si>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</si>
  <si>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</si>
  <si>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</si>
  <si>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</si>
  <si>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</si>
  <si>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</si>
  <si>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</si>
  <si>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</si>
  <si>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</si>
  <si>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</si>
  <si>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</si>
  <si>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</si>
  <si>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</si>
  <si>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</si>
  <si>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</si>
  <si>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</si>
  <si>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</si>
  <si>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</si>
  <si>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</si>
  <si>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</si>
  <si>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</si>
  <si>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</si>
  <si>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</si>
  <si>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</si>
  <si>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</si>
  <si>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</si>
  <si>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</si>
  <si>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</si>
  <si>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</si>
  <si>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</si>
  <si>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</si>
  <si>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</si>
  <si>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</si>
  <si>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</si>
  <si>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</si>
  <si>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</si>
  <si>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</si>
  <si>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</si>
  <si>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</si>
  <si>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</si>
  <si>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</si>
  <si>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</si>
  <si>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</si>
  <si>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</si>
  <si>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</si>
  <si>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</si>
  <si>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</si>
  <si>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</si>
  <si>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</si>
  <si>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</si>
  <si>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</si>
  <si>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</si>
  <si>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</si>
  <si>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</si>
  <si>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</si>
  <si>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</si>
  <si>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</si>
  <si>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</si>
  <si>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</si>
  <si>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</si>
  <si>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</si>
  <si>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</si>
  <si>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</si>
  <si>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</si>
  <si>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</si>
  <si>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</si>
  <si>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</si>
  <si>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</si>
  <si>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</si>
  <si>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</si>
  <si>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</si>
  <si>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</si>
  <si>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</si>
  <si>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</si>
  <si>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</si>
  <si>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</si>
  <si>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</si>
  <si>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</si>
  <si>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</si>
  <si>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</si>
  <si>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</si>
  <si>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</si>
  <si>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</si>
  <si>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</si>
  <si>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</si>
  <si>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</si>
  <si>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</si>
  <si>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</si>
  <si>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</si>
  <si>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</si>
  <si>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</si>
  <si>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</si>
  <si>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</si>
  <si>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</si>
  <si>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</si>
  <si>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</si>
  <si>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</si>
  <si>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</si>
  <si>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</si>
  <si>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</si>
  <si>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</si>
  <si>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</si>
  <si>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</si>
  <si>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</si>
  <si>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</si>
  <si>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</si>
  <si>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</si>
  <si>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</si>
  <si>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</si>
  <si>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</si>
  <si>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</si>
  <si>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</si>
  <si>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</si>
  <si>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</si>
  <si>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</si>
  <si>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</si>
  <si>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</si>
  <si>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</si>
  <si>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</si>
  <si>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</si>
  <si>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</si>
  <si>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</si>
  <si>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</si>
  <si>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</si>
  <si>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</si>
  <si>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</si>
  <si>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</si>
  <si>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</si>
  <si>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</si>
  <si>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</si>
  <si>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</si>
  <si>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</si>
  <si>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</si>
  <si>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</si>
  <si>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</si>
  <si>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</si>
  <si>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</si>
  <si>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</si>
  <si>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</si>
  <si>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</si>
  <si>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</si>
  <si>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</si>
  <si>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</si>
  <si>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</si>
  <si>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</si>
  <si>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</si>
  <si>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</si>
  <si>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</si>
  <si>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</si>
  <si>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</si>
  <si>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</si>
  <si>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</si>
  <si>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</si>
  <si>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</si>
  <si>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</si>
  <si>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</si>
  <si>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</si>
  <si>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</si>
  <si>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</si>
  <si>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</si>
  <si>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</si>
  <si>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</si>
  <si>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</si>
  <si>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</si>
  <si>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</si>
  <si>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</si>
  <si>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</si>
  <si>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</si>
  <si>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</si>
  <si>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</si>
  <si>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</si>
  <si>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</si>
  <si>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</si>
  <si>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</si>
  <si>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</si>
  <si>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</si>
  <si>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</si>
  <si>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</si>
  <si>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</si>
  <si>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</si>
  <si>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</si>
  <si>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</si>
  <si>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</si>
  <si>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</si>
  <si>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</si>
  <si>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</si>
  <si>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</si>
  <si>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</si>
  <si>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</si>
  <si>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</si>
  <si>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</si>
  <si>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</si>
  <si>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</si>
  <si>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</si>
  <si>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</si>
  <si>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</si>
  <si>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</si>
  <si>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</si>
  <si>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</si>
  <si>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</si>
  <si>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</si>
  <si>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</si>
  <si>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</si>
  <si>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</si>
  <si>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</si>
  <si>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</si>
  <si>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</si>
  <si>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</si>
  <si>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</si>
  <si>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</si>
  <si>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</si>
  <si>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</si>
  <si>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</si>
  <si>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</si>
  <si>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</si>
  <si>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</si>
  <si>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</si>
  <si>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</si>
  <si>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</si>
  <si>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</si>
  <si>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</si>
  <si>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</si>
  <si>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</si>
  <si>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</si>
  <si>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</si>
  <si>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</si>
  <si>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</si>
  <si>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</si>
  <si>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</si>
  <si>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</si>
  <si>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</si>
  <si>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</si>
  <si>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</si>
  <si>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</si>
  <si>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</si>
  <si>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</si>
  <si>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</si>
  <si>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</si>
  <si>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</si>
  <si>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</si>
  <si>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</si>
  <si>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</si>
  <si>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</si>
  <si>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</si>
  <si>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</si>
  <si>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</si>
  <si>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</si>
  <si>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</si>
  <si>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</si>
  <si>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</si>
  <si>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</si>
  <si>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</si>
  <si>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</si>
  <si>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</si>
  <si>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</si>
  <si>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</si>
  <si>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</si>
  <si>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</si>
  <si>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</si>
  <si>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</si>
  <si>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</si>
  <si>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</si>
  <si>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</si>
  <si>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</si>
  <si>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</si>
  <si>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</si>
  <si>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</si>
  <si>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</si>
  <si>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</si>
  <si>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</si>
  <si>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</si>
  <si>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</si>
  <si>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</si>
  <si>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</si>
  <si>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</si>
  <si>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</si>
  <si>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</si>
  <si>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</si>
  <si>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</si>
  <si>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</si>
  <si>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</si>
  <si>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</si>
  <si>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</si>
  <si>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</si>
  <si>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</si>
  <si>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</si>
  <si>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</si>
  <si>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</si>
  <si>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</si>
  <si>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</si>
  <si>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</si>
  <si>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</si>
  <si>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</si>
  <si>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</si>
  <si>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</si>
  <si>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</si>
  <si>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</si>
  <si>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</si>
  <si>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</si>
  <si>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</si>
  <si>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</si>
  <si>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</si>
  <si>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</si>
  <si>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</si>
  <si>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</si>
  <si>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</si>
  <si>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</si>
  <si>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</si>
  <si>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</si>
  <si>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</si>
  <si>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</si>
  <si>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</si>
  <si>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</si>
  <si>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</si>
  <si>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</si>
  <si>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</si>
  <si>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</si>
  <si>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</si>
  <si>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</si>
  <si>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</si>
  <si>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</si>
  <si>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</si>
  <si>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</si>
  <si>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</si>
  <si>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</si>
  <si>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</si>
  <si>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</si>
  <si>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</si>
  <si>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</si>
  <si>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</si>
  <si>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</si>
  <si>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</si>
  <si>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</si>
  <si>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</si>
  <si>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</si>
  <si>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</si>
  <si>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</si>
  <si>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</si>
  <si>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</si>
  <si>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</si>
  <si>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</si>
  <si>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</si>
  <si>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</si>
  <si>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</si>
  <si>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</si>
  <si>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</si>
  <si>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</si>
  <si>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</si>
  <si>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</si>
  <si>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</si>
  <si>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</si>
  <si>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</si>
  <si>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</si>
  <si>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</si>
  <si>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</si>
  <si>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</si>
  <si>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</si>
  <si>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</si>
  <si>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</si>
  <si>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</si>
  <si>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</si>
  <si>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</si>
  <si>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</si>
  <si>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</si>
  <si>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</si>
  <si>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</si>
  <si>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</si>
  <si>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</si>
  <si>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</si>
  <si>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</si>
  <si>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</si>
  <si>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</si>
  <si>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</si>
  <si>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</si>
  <si>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</si>
  <si>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</si>
  <si>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</si>
  <si>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</si>
  <si>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</si>
  <si>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</si>
  <si>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</si>
  <si>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</si>
  <si>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</si>
  <si>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</si>
  <si>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</si>
  <si>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</si>
  <si>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</si>
  <si>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</si>
  <si>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</si>
  <si>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</si>
  <si>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</si>
  <si>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</si>
  <si>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</si>
  <si>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</si>
  <si>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</si>
  <si>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</si>
  <si>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</si>
  <si>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</si>
  <si>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</si>
  <si>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</si>
  <si>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</si>
  <si>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</si>
  <si>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</si>
  <si>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</si>
  <si>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</si>
  <si>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</si>
  <si>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</si>
  <si>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</si>
  <si>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</si>
  <si>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</si>
  <si>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</si>
  <si>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</si>
  <si>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</si>
  <si>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</si>
  <si>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</si>
  <si>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</si>
  <si>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</si>
  <si>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</si>
  <si>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</si>
  <si>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</si>
  <si>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</si>
  <si>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</si>
  <si>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</si>
  <si>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</si>
  <si>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</si>
  <si>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</si>
  <si>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</si>
  <si>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</si>
  <si>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</si>
  <si>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</si>
  <si>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</si>
  <si>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</si>
  <si>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</si>
  <si>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</si>
  <si>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</si>
  <si>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</si>
  <si>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</si>
  <si>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</si>
  <si>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</si>
  <si>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</si>
  <si>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</si>
  <si>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</si>
  <si>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</si>
  <si>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</si>
  <si>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</si>
  <si>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</si>
  <si>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</si>
  <si>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</si>
  <si>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</si>
  <si>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</si>
  <si>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</si>
  <si>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</si>
  <si>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</si>
  <si>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</si>
  <si>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</si>
  <si>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</si>
  <si>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</si>
  <si>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</si>
  <si>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</si>
  <si>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</si>
  <si>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</si>
  <si>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</si>
  <si>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</si>
  <si>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</si>
  <si>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</si>
  <si>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</si>
  <si>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</si>
  <si>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</si>
  <si>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</si>
  <si>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</si>
  <si>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</si>
  <si>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</si>
  <si>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</si>
  <si>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</si>
  <si>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</si>
  <si>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</si>
  <si>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</si>
  <si>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</si>
  <si>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</si>
  <si>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</si>
  <si>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</si>
  <si>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</si>
  <si>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</si>
  <si>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</si>
  <si>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</si>
  <si>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</si>
  <si>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</si>
  <si>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</si>
  <si>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</si>
  <si>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</si>
  <si>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</si>
  <si>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</si>
  <si>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</si>
  <si>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</si>
  <si>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</si>
  <si>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</si>
  <si>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</si>
  <si>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</si>
  <si>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</si>
  <si>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</si>
  <si>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</si>
  <si>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</si>
  <si>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</si>
  <si>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</si>
  <si>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</si>
  <si>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</si>
  <si>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</si>
  <si>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</si>
  <si>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</si>
  <si>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</si>
  <si>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</si>
  <si>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</si>
  <si>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</si>
  <si>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</si>
  <si>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</si>
  <si>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</si>
  <si>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</si>
  <si>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</si>
  <si>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</si>
  <si>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</si>
  <si>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</si>
  <si>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</si>
  <si>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</si>
  <si>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</si>
  <si>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</si>
  <si>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</si>
  <si>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</si>
  <si>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</si>
  <si>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</si>
  <si>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</si>
  <si>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</si>
  <si>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</si>
  <si>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</si>
  <si>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</si>
  <si>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</si>
  <si>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</si>
  <si>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</si>
  <si>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</si>
  <si>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</si>
  <si>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</si>
  <si>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</si>
  <si>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</si>
  <si>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</si>
  <si>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</si>
  <si>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</si>
  <si>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</si>
  <si>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</si>
  <si>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</si>
  <si>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</si>
  <si>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</si>
  <si>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</si>
  <si>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</si>
  <si>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</si>
  <si>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</si>
  <si>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</si>
  <si>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</si>
  <si>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</si>
  <si>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</si>
  <si>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</si>
  <si>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</si>
  <si>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</si>
  <si>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</si>
  <si>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</si>
  <si>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</si>
  <si>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</si>
  <si>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</si>
  <si>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</si>
  <si>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</si>
  <si>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</si>
  <si>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</si>
  <si>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</si>
  <si>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</si>
  <si>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</si>
  <si>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</si>
  <si>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</si>
  <si>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</si>
  <si>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</si>
  <si>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</si>
  <si>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</si>
  <si>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</si>
  <si>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</si>
  <si>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</si>
  <si>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</si>
  <si>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</si>
  <si>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</si>
  <si>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</si>
  <si>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</si>
  <si>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</si>
  <si>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</si>
  <si>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</si>
  <si>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</si>
  <si>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</si>
  <si>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</si>
  <si>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</si>
  <si>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</si>
  <si>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</si>
  <si>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</si>
  <si>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</si>
  <si>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</si>
  <si>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</si>
  <si>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</si>
  <si>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</si>
  <si>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</si>
  <si>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</si>
  <si>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</si>
  <si>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</si>
  <si>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</si>
  <si>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</si>
  <si>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</si>
  <si>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</si>
  <si>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</si>
  <si>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</si>
  <si>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</si>
  <si>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</si>
  <si>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</si>
  <si>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</si>
  <si>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</si>
  <si>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</si>
  <si>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</si>
  <si>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</si>
  <si>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</si>
  <si>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</si>
  <si>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</si>
  <si>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</si>
  <si>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</si>
  <si>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</si>
  <si>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</si>
  <si>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</si>
  <si>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</si>
  <si>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</si>
  <si>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</si>
  <si>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</si>
  <si>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</si>
  <si>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</si>
  <si>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</si>
  <si>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</si>
  <si>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</si>
  <si>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</si>
  <si>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</si>
  <si>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</si>
  <si>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</si>
  <si>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</si>
  <si>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</si>
  <si>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</si>
  <si>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</si>
  <si>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</si>
  <si>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</si>
  <si>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</si>
  <si>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</si>
  <si>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</si>
  <si>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</si>
  <si>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</si>
  <si>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</si>
  <si>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</si>
  <si>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</si>
  <si>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</si>
  <si>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</si>
  <si>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</si>
  <si>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</si>
  <si>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</si>
  <si>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</si>
  <si>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</si>
  <si>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</si>
  <si>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</si>
  <si>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</si>
  <si>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</si>
  <si>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</si>
  <si>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</si>
  <si>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</si>
  <si>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</si>
  <si>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</si>
  <si>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</si>
  <si>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</si>
  <si>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</si>
  <si>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</si>
  <si>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</si>
  <si>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</si>
  <si>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</si>
  <si>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</si>
  <si>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</si>
  <si>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</si>
  <si>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</si>
  <si>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</si>
  <si>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</si>
  <si>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</si>
  <si>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</si>
  <si>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</si>
  <si>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</si>
  <si>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</si>
  <si>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</si>
  <si>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</si>
  <si>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</si>
  <si>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</si>
  <si>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</si>
  <si>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</si>
  <si>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</si>
  <si>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</si>
  <si>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</si>
  <si>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</si>
  <si>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</si>
  <si>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</si>
  <si>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</si>
  <si>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</si>
  <si>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</si>
  <si>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</si>
  <si>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</si>
  <si>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</si>
  <si>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</si>
  <si>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</si>
  <si>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</si>
  <si>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</si>
  <si>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</si>
  <si>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</si>
  <si>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</si>
  <si>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</si>
  <si>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</si>
  <si>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</si>
  <si>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</si>
  <si>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</si>
  <si>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</si>
  <si>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</si>
  <si>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</si>
  <si>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</si>
  <si>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</si>
  <si>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</si>
  <si>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</si>
  <si>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</si>
  <si>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</si>
  <si>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</si>
  <si>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</si>
  <si>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</si>
  <si>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</si>
  <si>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</si>
  <si>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</si>
  <si>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</si>
  <si>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</si>
  <si>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</si>
  <si>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</si>
  <si>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</si>
  <si>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</si>
  <si>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</si>
  <si>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</si>
  <si>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</si>
  <si>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</si>
  <si>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</si>
  <si>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</si>
  <si>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</si>
  <si>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</si>
  <si>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</si>
  <si>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</si>
  <si>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</si>
  <si>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</si>
  <si>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</si>
  <si>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</si>
  <si>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</si>
  <si>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</si>
  <si>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</si>
  <si>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</si>
  <si>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</si>
  <si>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</si>
  <si>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</si>
  <si>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</si>
  <si>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</si>
  <si>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</si>
  <si>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</si>
  <si>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</si>
  <si>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</si>
  <si>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</si>
  <si>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</si>
  <si>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</si>
  <si>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</si>
  <si>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</si>
  <si>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</si>
  <si>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</si>
  <si>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</si>
  <si>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</si>
  <si>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</si>
  <si>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</si>
  <si>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</si>
  <si>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</si>
  <si>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</si>
  <si>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</si>
  <si>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</si>
  <si>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</si>
  <si>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</si>
  <si>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</si>
  <si>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</si>
  <si>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</si>
  <si>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</si>
  <si>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</si>
  <si>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</si>
  <si>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</si>
  <si>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</si>
  <si>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</si>
  <si>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</si>
  <si>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</si>
  <si>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</si>
  <si>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</si>
  <si>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</si>
  <si>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</si>
  <si>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</si>
  <si>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</si>
  <si>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</si>
  <si>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</si>
  <si>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</si>
  <si>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</si>
  <si>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</si>
  <si>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</si>
  <si>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</si>
  <si>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</si>
  <si>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</si>
  <si>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</si>
  <si>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</si>
  <si>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</si>
  <si>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</si>
  <si>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</si>
  <si>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</si>
  <si>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</si>
  <si>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</si>
  <si>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</si>
  <si>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</si>
  <si>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</si>
  <si>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</si>
  <si>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</si>
  <si>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</si>
  <si>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</si>
  <si>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</si>
  <si>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</si>
  <si>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</si>
  <si>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</si>
  <si>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</si>
  <si>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</si>
  <si>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</si>
  <si>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</si>
  <si>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</si>
  <si>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</si>
  <si>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</si>
  <si>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</si>
  <si>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</si>
  <si>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</si>
  <si>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</si>
  <si>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</si>
  <si>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</si>
  <si>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</si>
  <si>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</si>
  <si>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</si>
  <si>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</si>
  <si>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</si>
  <si>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</si>
  <si>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</si>
  <si>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</si>
  <si>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</si>
  <si>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</si>
  <si>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</si>
  <si>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</si>
  <si>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</si>
  <si>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</si>
  <si>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</si>
  <si>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</si>
  <si>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</si>
  <si>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</si>
  <si>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</si>
  <si>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</si>
  <si>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</si>
  <si>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</si>
  <si>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</si>
  <si>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</si>
  <si>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</si>
  <si>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</si>
  <si>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</si>
  <si>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</si>
  <si>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</si>
  <si>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</si>
  <si>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</si>
  <si>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</si>
  <si>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</si>
  <si>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</si>
  <si>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</si>
  <si>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</si>
  <si>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</si>
  <si>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</si>
  <si>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</si>
  <si>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</si>
  <si>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</si>
  <si>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</si>
  <si>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</si>
  <si>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</si>
  <si>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</si>
  <si>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</si>
  <si>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</si>
  <si>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</si>
  <si>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</si>
  <si>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</si>
  <si>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</si>
  <si>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</si>
  <si>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</si>
  <si>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</si>
  <si>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</si>
  <si>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</si>
  <si>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</si>
  <si>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</si>
  <si>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</si>
  <si>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</si>
  <si>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</si>
  <si>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</si>
  <si>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</si>
  <si>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</si>
  <si>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</si>
  <si>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</si>
  <si>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</si>
  <si>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</si>
  <si>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</si>
  <si>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</si>
  <si>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</si>
  <si>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</si>
  <si>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</si>
  <si>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</si>
  <si>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</si>
  <si>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</si>
  <si>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</si>
  <si>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</si>
  <si>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</si>
  <si>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</si>
  <si>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</si>
  <si>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</si>
  <si>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</si>
  <si>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</si>
  <si>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</si>
  <si>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</si>
  <si>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</si>
  <si>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</si>
  <si>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</si>
  <si>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</si>
  <si>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</si>
  <si>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</si>
  <si>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</si>
  <si>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</si>
  <si>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</si>
  <si>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</si>
  <si>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</si>
  <si>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</si>
  <si>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</si>
  <si>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</si>
  <si>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</si>
  <si>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</si>
  <si>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</si>
  <si>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</si>
  <si>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</si>
  <si>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</si>
  <si>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</si>
  <si>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</si>
  <si>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</si>
  <si>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</si>
  <si>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</si>
  <si>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</si>
  <si>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</si>
  <si>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</si>
  <si>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</si>
  <si>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</si>
  <si>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</si>
  <si>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</si>
  <si>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</si>
  <si>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</si>
  <si>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</si>
  <si>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</si>
  <si>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</si>
  <si>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</si>
  <si>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</si>
  <si>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</si>
  <si>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</si>
  <si>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</si>
  <si>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</si>
  <si>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</si>
  <si>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</si>
  <si>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</si>
  <si>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</si>
  <si>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</si>
  <si>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</si>
  <si>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</si>
  <si>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</si>
  <si>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</si>
  <si>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</si>
  <si>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</si>
  <si>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</si>
  <si>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</si>
  <si>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</si>
  <si>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</si>
  <si>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</si>
  <si>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</si>
  <si>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</si>
  <si>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</si>
  <si>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</si>
  <si>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</si>
  <si>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</si>
  <si>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</si>
  <si>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</si>
  <si>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</si>
  <si>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</si>
  <si>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</si>
  <si>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</si>
  <si>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</si>
  <si>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</si>
  <si>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</si>
  <si>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</si>
  <si>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</si>
  <si>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</si>
  <si>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</si>
  <si>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</si>
  <si>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</si>
  <si>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</si>
  <si>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</si>
  <si>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</si>
  <si>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</si>
  <si>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</si>
  <si>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</si>
  <si>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</si>
  <si>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</si>
  <si>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</si>
  <si>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</si>
  <si>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</si>
  <si>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</si>
  <si>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</si>
  <si>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</si>
  <si>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</si>
  <si>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</si>
  <si>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</si>
  <si>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</si>
  <si>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</si>
  <si>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</si>
  <si>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</si>
  <si>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</si>
  <si>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</si>
  <si>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</si>
  <si>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</si>
  <si>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</si>
  <si>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</si>
  <si>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</si>
  <si>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</si>
  <si>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</si>
  <si>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</si>
  <si>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</si>
  <si>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</si>
  <si>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</si>
  <si>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</si>
  <si>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</si>
  <si>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</si>
  <si>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</si>
  <si>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</si>
  <si>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</si>
  <si>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</si>
  <si>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</si>
  <si>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</si>
  <si>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</si>
  <si>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</si>
  <si>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</si>
  <si>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</si>
  <si>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</si>
  <si>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</si>
  <si>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</si>
  <si>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</si>
  <si>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</si>
  <si>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</si>
  <si>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</si>
  <si>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</si>
  <si>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</si>
  <si>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</si>
  <si>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</si>
  <si>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</si>
  <si>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</si>
  <si>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</si>
  <si>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</si>
  <si>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</si>
  <si>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</si>
  <si>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</si>
  <si>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</si>
  <si>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</si>
  <si>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</si>
  <si>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</si>
  <si>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</si>
  <si>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</si>
  <si>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</si>
  <si>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</si>
  <si>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</si>
  <si>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</si>
  <si>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</si>
  <si>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</si>
  <si>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</si>
  <si>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</si>
  <si>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</si>
  <si>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</si>
  <si>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</si>
  <si>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</si>
  <si>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</si>
  <si>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</si>
  <si>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</si>
  <si>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</si>
  <si>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</si>
  <si>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</si>
  <si>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</si>
  <si>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</si>
  <si>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</si>
  <si>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</si>
  <si>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</si>
  <si>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</si>
  <si>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</si>
  <si>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</si>
  <si>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</si>
  <si>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</si>
  <si>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</si>
  <si>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</si>
  <si>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</si>
  <si>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</si>
  <si>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</si>
  <si>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</si>
  <si>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</si>
  <si>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</si>
  <si>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</si>
  <si>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</si>
  <si>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</si>
  <si>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</si>
  <si>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</si>
  <si>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</si>
  <si>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</si>
  <si>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</si>
  <si>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</si>
  <si>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</si>
  <si>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</si>
  <si>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</si>
  <si>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</si>
  <si>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</si>
  <si>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</si>
  <si>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</si>
  <si>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</si>
  <si>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</si>
  <si>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</si>
  <si>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</si>
  <si>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</si>
  <si>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</si>
  <si>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</si>
  <si>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</si>
  <si>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</si>
  <si>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</si>
  <si>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</si>
  <si>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</si>
  <si>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</si>
  <si>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</si>
  <si>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</si>
  <si>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</si>
  <si>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</si>
  <si>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</si>
  <si>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</si>
  <si>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</si>
  <si>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</si>
  <si>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</si>
  <si>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</si>
  <si>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</si>
  <si>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</si>
  <si>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</si>
  <si>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</si>
  <si>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</si>
  <si>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</si>
  <si>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</si>
  <si>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</si>
  <si>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</si>
  <si>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</si>
  <si>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</si>
  <si>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</si>
  <si>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</si>
  <si>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</si>
  <si>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</si>
  <si>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</si>
  <si>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</si>
  <si>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</si>
  <si>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</si>
  <si>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</si>
  <si>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</si>
  <si>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</si>
  <si>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</si>
  <si>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</si>
  <si>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</si>
  <si>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</si>
  <si>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</si>
  <si>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</si>
  <si>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</si>
  <si>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</si>
  <si>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</si>
  <si>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</si>
  <si>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</si>
  <si>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</si>
  <si>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</si>
  <si>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</si>
  <si>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</si>
  <si>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</si>
  <si>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</si>
  <si>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</si>
  <si>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</si>
  <si>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</si>
  <si>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</si>
  <si>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</si>
  <si>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</si>
  <si>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</si>
  <si>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</si>
  <si>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</si>
  <si>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</si>
  <si>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</si>
  <si>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</si>
  <si>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</si>
  <si>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</si>
  <si>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</si>
  <si>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</si>
  <si>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</si>
  <si>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</si>
  <si>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</si>
  <si>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</si>
  <si>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</si>
  <si>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</si>
  <si>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</si>
  <si>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</si>
  <si>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</si>
  <si>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</si>
  <si>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</si>
  <si>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</si>
  <si>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</si>
  <si>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</si>
  <si>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</si>
  <si>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</si>
  <si>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</si>
  <si>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</si>
  <si>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</si>
  <si>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</si>
  <si>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</si>
  <si>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</si>
  <si>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</si>
  <si>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</si>
  <si>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</si>
  <si>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</si>
  <si>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</si>
  <si>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</si>
  <si>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</si>
  <si>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</si>
  <si>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</si>
  <si>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</si>
  <si>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</si>
  <si>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</si>
  <si>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</si>
  <si>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</si>
  <si>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</si>
  <si>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</si>
  <si>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</si>
  <si>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</si>
  <si>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</si>
  <si>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</si>
  <si>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</si>
  <si>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</si>
  <si>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</si>
  <si>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</si>
  <si>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</si>
  <si>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</si>
  <si>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</si>
  <si>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</si>
  <si>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</si>
  <si>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</si>
  <si>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</si>
  <si>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</si>
  <si>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</si>
  <si>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</si>
  <si>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</si>
  <si>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</si>
  <si>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</si>
  <si>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</si>
  <si>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</si>
  <si>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</si>
  <si>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</si>
  <si>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</si>
  <si>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</si>
  <si>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</si>
  <si>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</si>
  <si>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</si>
  <si>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</si>
  <si>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</si>
  <si>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</si>
  <si>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</si>
  <si>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</si>
  <si>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</si>
  <si>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</si>
  <si>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</si>
  <si>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</si>
  <si>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</si>
  <si>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</si>
  <si>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</si>
  <si>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</si>
  <si>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</si>
  <si>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</si>
  <si>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</si>
  <si>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</si>
  <si>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</si>
  <si>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</si>
  <si>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</si>
  <si>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</si>
  <si>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</si>
  <si>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</si>
  <si>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</si>
  <si>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</si>
  <si>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</si>
  <si>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</si>
  <si>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</si>
  <si>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</si>
  <si>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</si>
  <si>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</si>
  <si>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</si>
  <si>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</si>
  <si>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</si>
  <si>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</si>
  <si>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</si>
  <si>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</si>
  <si>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</si>
  <si>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</si>
  <si>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</si>
  <si>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</si>
  <si>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</si>
  <si>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</si>
  <si>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</si>
  <si>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</si>
  <si>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</si>
  <si>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</si>
  <si>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</si>
  <si>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</si>
  <si>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</si>
  <si>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</si>
  <si>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</si>
  <si>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</si>
  <si>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</si>
  <si>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</si>
  <si>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</si>
  <si>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</si>
  <si>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</si>
  <si>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</si>
  <si>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</si>
  <si>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</si>
  <si>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</si>
  <si>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</si>
  <si>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</si>
  <si>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</si>
  <si>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</si>
  <si>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</si>
  <si>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</si>
  <si>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</si>
  <si>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</si>
  <si>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</si>
  <si>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</si>
  <si>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</si>
  <si>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</si>
  <si>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</si>
  <si>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</si>
  <si>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</si>
  <si>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</si>
  <si>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</si>
  <si>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</si>
  <si>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</si>
  <si>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</si>
  <si>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</si>
  <si>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</si>
  <si>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</si>
  <si>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</si>
  <si>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</si>
  <si>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</si>
  <si>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</si>
  <si>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</si>
  <si>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</si>
  <si>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</si>
  <si>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</si>
  <si>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</si>
  <si>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</si>
  <si>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</si>
  <si>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</si>
  <si>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</si>
  <si>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</si>
  <si>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</si>
  <si>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</si>
  <si>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</si>
  <si>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</si>
  <si>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</si>
  <si>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</si>
  <si>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</si>
  <si>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</si>
  <si>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</si>
  <si>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</si>
  <si>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</si>
  <si>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</si>
  <si>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</si>
  <si>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</si>
  <si>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</si>
  <si>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</si>
  <si>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</si>
  <si>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</si>
  <si>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</si>
  <si>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</si>
  <si>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</si>
  <si>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</si>
  <si>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</si>
  <si>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</si>
  <si>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</si>
  <si>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</si>
  <si>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</si>
  <si>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</si>
  <si>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</si>
  <si>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</si>
  <si>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</si>
  <si>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</si>
  <si>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</si>
  <si>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</si>
  <si>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</si>
  <si>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</si>
  <si>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</si>
  <si>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</si>
  <si>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</si>
  <si>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</si>
  <si>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</si>
  <si>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</si>
  <si>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</si>
  <si>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</si>
  <si>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</si>
  <si>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</si>
  <si>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</si>
  <si>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</si>
  <si>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</si>
  <si>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</si>
  <si>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</si>
  <si>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</si>
  <si>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</si>
  <si>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</si>
  <si>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</si>
  <si>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</si>
  <si>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</si>
  <si>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</si>
  <si>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</si>
  <si>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</si>
  <si>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</si>
  <si>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</si>
  <si>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</si>
  <si>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</si>
  <si>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</si>
  <si>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</si>
  <si>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</si>
  <si>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</si>
  <si>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</si>
  <si>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</si>
  <si>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</si>
  <si>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</si>
  <si>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</si>
  <si>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</si>
  <si>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</si>
  <si>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</si>
  <si>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</si>
  <si>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</si>
  <si>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</si>
  <si>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</si>
  <si>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</si>
  <si>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</si>
  <si>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</si>
  <si>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</si>
  <si>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</si>
  <si>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</si>
  <si>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</si>
  <si>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</si>
  <si>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</si>
  <si>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</si>
  <si>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</si>
  <si>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</si>
  <si>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</si>
  <si>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</si>
  <si>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</si>
  <si>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</si>
  <si>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</si>
  <si>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</si>
  <si>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</si>
  <si>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</si>
  <si>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</si>
  <si>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</si>
  <si>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</si>
  <si>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</si>
  <si>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</si>
  <si>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</si>
  <si>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</si>
  <si>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</si>
  <si>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</si>
  <si>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</si>
  <si>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</si>
  <si>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</si>
  <si>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</si>
  <si>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</si>
  <si>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</si>
  <si>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</si>
  <si>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</si>
  <si>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</si>
  <si>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</si>
  <si>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</si>
  <si>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</si>
  <si>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</si>
  <si>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</si>
  <si>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</si>
  <si>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</si>
  <si>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</si>
  <si>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</si>
  <si>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</si>
  <si>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</si>
  <si>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</si>
  <si>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</si>
  <si>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</si>
  <si>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</si>
  <si>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</si>
  <si>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</si>
  <si>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</si>
  <si>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</si>
  <si>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</si>
  <si>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</si>
  <si>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</si>
  <si>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</si>
  <si>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</si>
  <si>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</si>
  <si>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</si>
  <si>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</si>
  <si>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</si>
  <si>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</si>
  <si>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</si>
  <si>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</si>
  <si>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</si>
  <si>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</si>
  <si>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</si>
  <si>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</si>
  <si>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</si>
  <si>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</si>
  <si>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</si>
  <si>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</si>
  <si>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</si>
  <si>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</si>
  <si>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</si>
  <si>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</si>
  <si>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</si>
  <si>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</si>
  <si>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</si>
  <si>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</si>
  <si>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</si>
  <si>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</si>
  <si>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</si>
  <si>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</si>
  <si>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</si>
  <si>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</si>
  <si>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</si>
  <si>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</si>
  <si>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</si>
  <si>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</si>
  <si>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</si>
  <si>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</si>
  <si>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</si>
  <si>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</si>
  <si>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</si>
  <si>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</si>
  <si>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</si>
  <si>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</si>
  <si>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</si>
  <si>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</si>
  <si>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</si>
  <si>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</si>
  <si>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</si>
  <si>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</si>
  <si>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</si>
  <si>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</si>
  <si>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</si>
  <si>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</si>
  <si>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</si>
  <si>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</si>
  <si>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</si>
  <si>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</si>
  <si>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</si>
  <si>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</si>
  <si>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</si>
  <si>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</si>
  <si>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</si>
  <si>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</si>
  <si>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</si>
  <si>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</si>
  <si>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</si>
  <si>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</si>
  <si>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</si>
  <si>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</si>
  <si>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</si>
  <si>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</si>
  <si>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</si>
  <si>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</si>
  <si>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</si>
  <si>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</si>
  <si>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</si>
  <si>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</si>
  <si>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</si>
  <si>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</si>
  <si>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</si>
  <si>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</si>
  <si>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</si>
  <si>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</si>
  <si>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</si>
  <si>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</si>
  <si>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</si>
  <si>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</si>
  <si>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</si>
  <si>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</si>
  <si>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</si>
  <si>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</si>
  <si>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</si>
  <si>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</si>
  <si>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</si>
  <si>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</si>
  <si>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</si>
  <si>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</si>
  <si>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</si>
  <si>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</si>
  <si>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</si>
  <si>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</si>
  <si>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</si>
  <si>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</si>
  <si>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</si>
  <si>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</si>
  <si>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</si>
  <si>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</si>
  <si>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</si>
  <si>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</si>
  <si>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</si>
  <si>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</si>
  <si>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</si>
  <si>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</si>
  <si>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</si>
  <si>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</si>
  <si>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</si>
  <si>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</si>
  <si>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</si>
  <si>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</si>
  <si>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</si>
  <si>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</si>
  <si>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</si>
  <si>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</si>
  <si>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</si>
  <si>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</si>
  <si>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</si>
  <si>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</si>
  <si>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</si>
  <si>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</si>
  <si>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</si>
  <si>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</si>
  <si>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</si>
  <si>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</si>
  <si>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</si>
  <si>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</si>
  <si>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</si>
  <si>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</si>
  <si>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</si>
  <si>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</si>
  <si>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</si>
  <si>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</si>
  <si>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</si>
  <si>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</si>
  <si>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</si>
  <si>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</si>
  <si>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</si>
  <si>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</si>
  <si>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</si>
  <si>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</si>
  <si>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</si>
  <si>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</si>
  <si>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</si>
  <si>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</si>
  <si>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</si>
  <si>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</si>
  <si>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</si>
  <si>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</si>
  <si>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</si>
  <si>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</si>
  <si>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</si>
  <si>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</si>
  <si>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</si>
  <si>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</si>
  <si>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</si>
  <si>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</si>
  <si>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</si>
  <si>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</si>
  <si>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</si>
  <si>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</si>
  <si>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</si>
  <si>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</si>
  <si>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</si>
  <si>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</si>
  <si>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</si>
  <si>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</si>
  <si>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</si>
  <si>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</si>
  <si>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</si>
  <si>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</si>
  <si>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</si>
  <si>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</si>
  <si>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</si>
  <si>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</si>
  <si>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</si>
  <si>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</si>
  <si>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</si>
  <si>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</si>
  <si>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</si>
  <si>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</si>
  <si>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</si>
  <si>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</si>
  <si>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</si>
  <si>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</si>
  <si>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</si>
  <si>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</si>
  <si>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</si>
  <si>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</si>
  <si>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</si>
  <si>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</si>
  <si>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</si>
  <si>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</si>
  <si>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</si>
  <si>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</si>
  <si>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</si>
  <si>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</si>
  <si>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</si>
  <si>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</si>
  <si>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</si>
  <si>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</si>
  <si>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</si>
  <si>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</si>
  <si>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</si>
  <si>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</si>
  <si>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</si>
  <si>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</si>
  <si>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</si>
  <si>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</si>
  <si>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</si>
  <si>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</si>
  <si>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</si>
  <si>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</si>
  <si>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</si>
  <si>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</si>
  <si>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</si>
  <si>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</si>
  <si>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</si>
  <si>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</si>
  <si>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</si>
  <si>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</si>
  <si>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</si>
  <si>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</si>
  <si>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</si>
  <si>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</si>
  <si>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</si>
  <si>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</si>
  <si>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</si>
  <si>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</si>
  <si>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</si>
  <si>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</si>
  <si>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</si>
  <si>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</si>
  <si>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</si>
  <si>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</si>
  <si>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</si>
  <si>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</si>
  <si>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</si>
  <si>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</si>
  <si>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</si>
  <si>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</si>
  <si>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</si>
  <si>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</si>
  <si>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</si>
  <si>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</si>
  <si>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</si>
  <si>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</si>
  <si>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</si>
  <si>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</si>
  <si>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</si>
  <si>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</si>
  <si>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</si>
  <si>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</si>
  <si>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</si>
  <si>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</si>
  <si>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</si>
  <si>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</si>
  <si>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</si>
  <si>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</si>
  <si>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</si>
  <si>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</si>
  <si>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</si>
  <si>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</si>
  <si>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</si>
  <si>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</si>
  <si>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</si>
  <si>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</si>
  <si>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</si>
  <si>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</si>
  <si>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</si>
  <si>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</si>
  <si>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</si>
  <si>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</si>
  <si>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</si>
  <si>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</si>
  <si>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</si>
  <si>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</si>
  <si>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</si>
  <si>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</si>
  <si>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</si>
  <si>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</si>
  <si>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</si>
  <si>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</si>
  <si>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</si>
  <si>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</si>
  <si>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</si>
  <si>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</si>
  <si>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</si>
  <si>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</si>
  <si>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</si>
  <si>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</si>
  <si>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</si>
  <si>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</si>
  <si>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</si>
  <si>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</si>
  <si>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</si>
  <si>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</si>
  <si>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</si>
  <si>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</si>
  <si>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</si>
  <si>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</si>
  <si>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</si>
  <si>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</si>
  <si>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</si>
  <si>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</si>
  <si>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</si>
  <si>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</si>
  <si>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</si>
  <si>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</si>
  <si>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</si>
  <si>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</si>
  <si>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</si>
  <si>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</si>
  <si>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</si>
  <si>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</si>
  <si>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</si>
  <si>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</si>
  <si>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</si>
  <si>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</si>
  <si>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</si>
  <si>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</si>
  <si>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</si>
  <si>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</si>
  <si>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</si>
  <si>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</si>
  <si>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</si>
  <si>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</si>
  <si>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</si>
  <si>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</si>
  <si>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</si>
  <si>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</si>
  <si>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</si>
  <si>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</si>
  <si>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</si>
  <si>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</si>
  <si>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</si>
  <si>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</si>
  <si>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</si>
  <si>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</si>
  <si>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</si>
  <si>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</si>
  <si>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</si>
  <si>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</si>
  <si>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</si>
  <si>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</si>
  <si>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</si>
  <si>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</si>
  <si>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</si>
  <si>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</si>
  <si>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</si>
  <si>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</si>
  <si>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</si>
  <si>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</si>
  <si>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</si>
  <si>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</si>
  <si>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</si>
  <si>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</si>
  <si>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</si>
  <si>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</si>
  <si>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</si>
  <si>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</si>
  <si>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</si>
  <si>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</si>
  <si>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</si>
  <si>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</si>
  <si>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</si>
  <si>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</si>
  <si>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</si>
  <si>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</si>
  <si>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</si>
  <si>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</si>
  <si>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</si>
  <si>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</si>
  <si>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</si>
  <si>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</si>
  <si>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</si>
  <si>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</si>
  <si>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</si>
  <si>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</si>
  <si>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</si>
  <si>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</si>
  <si>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</si>
  <si>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</si>
  <si>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</si>
  <si>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</si>
  <si>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</si>
  <si>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</si>
  <si>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</si>
  <si>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</si>
  <si>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</si>
  <si>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</si>
  <si>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</si>
  <si>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</si>
  <si>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</si>
  <si>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</si>
  <si>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</si>
  <si>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</si>
  <si>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</si>
  <si>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</si>
  <si>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</si>
  <si>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</si>
  <si>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</si>
  <si>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</si>
  <si>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</si>
  <si>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</si>
  <si>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</si>
  <si>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</si>
  <si>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</si>
  <si>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</si>
  <si>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</si>
  <si>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</si>
  <si>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</si>
  <si>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</si>
  <si>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</si>
  <si>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</si>
  <si>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</si>
  <si>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</si>
  <si>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</si>
  <si>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</si>
  <si>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</si>
  <si>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</si>
  <si>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</si>
  <si>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</si>
  <si>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</si>
  <si>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</si>
  <si>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</si>
  <si>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</si>
  <si>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</si>
  <si>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</si>
  <si>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</si>
  <si>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</si>
  <si>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</si>
  <si>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</si>
  <si>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</si>
  <si>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</si>
  <si>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</si>
  <si>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</si>
  <si>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</si>
  <si>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</si>
  <si>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</si>
  <si>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</si>
  <si>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</si>
  <si>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</si>
  <si>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</si>
  <si>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</si>
  <si>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</si>
  <si>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</si>
  <si>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</si>
  <si>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</si>
  <si>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</si>
  <si>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</si>
  <si>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</si>
  <si>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</si>
  <si>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</si>
  <si>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</si>
  <si>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</si>
  <si>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</si>
  <si>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</si>
  <si>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</si>
  <si>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</si>
  <si>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</si>
  <si>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</si>
  <si>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</si>
  <si>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</si>
  <si>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</si>
  <si>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</si>
  <si>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</si>
  <si>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</si>
  <si>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</si>
  <si>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</si>
  <si>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</si>
  <si>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</si>
  <si>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</si>
  <si>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</si>
  <si>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</si>
  <si>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</si>
  <si>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</si>
  <si>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</si>
  <si>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</si>
  <si>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</si>
  <si>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</si>
  <si>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</si>
  <si>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</si>
  <si>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</si>
  <si>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</si>
  <si>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</si>
  <si>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</si>
  <si>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</si>
  <si>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</si>
  <si>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</si>
  <si>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</si>
  <si>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</si>
  <si>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</si>
  <si>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</si>
  <si>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</si>
  <si>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</si>
  <si>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</si>
  <si>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</si>
  <si>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</si>
  <si>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</si>
  <si>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</si>
  <si>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</si>
  <si>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</si>
  <si>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</si>
  <si>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</si>
  <si>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</si>
  <si>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</si>
  <si>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</si>
  <si>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</si>
  <si>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</si>
  <si>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</si>
  <si>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</si>
  <si>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</si>
  <si>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</si>
  <si>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</si>
  <si>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</si>
  <si>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</si>
  <si>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</si>
  <si>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</si>
  <si>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</si>
  <si>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</si>
  <si>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</si>
  <si>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</si>
  <si>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</si>
  <si>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</si>
  <si>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</si>
  <si>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</si>
  <si>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</si>
  <si>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</si>
  <si>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</si>
  <si>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</si>
  <si>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</si>
  <si>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</si>
  <si>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</si>
  <si>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</si>
  <si>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</si>
  <si>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</si>
  <si>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</si>
  <si>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</si>
  <si>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</si>
  <si>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</si>
  <si>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</si>
  <si>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</si>
  <si>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</si>
  <si>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</si>
  <si>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</si>
  <si>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</si>
  <si>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</si>
  <si>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</si>
  <si>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</si>
  <si>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</si>
  <si>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</si>
  <si>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</si>
  <si>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</si>
  <si>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</si>
  <si>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</si>
  <si>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</si>
  <si>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</si>
  <si>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</si>
  <si>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</si>
  <si>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</si>
  <si>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</si>
  <si>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</si>
  <si>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</si>
  <si>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</si>
  <si>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</si>
  <si>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</si>
  <si>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</si>
  <si>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</si>
  <si>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</si>
  <si>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</si>
  <si>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</si>
  <si>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</si>
  <si>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</si>
  <si>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</si>
  <si>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</si>
  <si>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</si>
  <si>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</si>
  <si>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</si>
  <si>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</si>
  <si>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</si>
  <si>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</si>
  <si>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</si>
  <si>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</si>
  <si>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</si>
  <si>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</si>
  <si>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</si>
  <si>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</si>
  <si>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</si>
  <si>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</si>
  <si>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</si>
  <si>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</si>
  <si>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</si>
  <si>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</si>
  <si>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</si>
  <si>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</si>
  <si>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</si>
  <si>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</si>
  <si>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</si>
  <si>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</si>
  <si>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</si>
  <si>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</si>
  <si>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</si>
  <si>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</si>
  <si>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</si>
  <si>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</si>
  <si>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</si>
  <si>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</si>
  <si>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</si>
  <si>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</si>
  <si>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</si>
  <si>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</si>
  <si>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</si>
  <si>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</si>
  <si>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</si>
  <si>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</si>
  <si>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</si>
  <si>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</si>
  <si>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</si>
  <si>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</si>
  <si>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</si>
  <si>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</si>
  <si>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</si>
  <si>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</si>
  <si>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</si>
  <si>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</si>
  <si>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</si>
  <si>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</si>
  <si>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</si>
  <si>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</si>
  <si>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</si>
  <si>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</si>
  <si>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</si>
  <si>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</si>
  <si>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</si>
  <si>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</si>
  <si>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</si>
  <si>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</si>
  <si>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</si>
  <si>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</si>
  <si>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</si>
  <si>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</si>
  <si>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</si>
  <si>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</si>
  <si>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</si>
  <si>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</si>
  <si>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</si>
  <si>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</si>
  <si>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</si>
  <si>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</si>
  <si>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</si>
  <si>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</si>
  <si>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</si>
  <si>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</si>
  <si>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</si>
  <si>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</si>
  <si>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</si>
  <si>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</si>
  <si>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</si>
  <si>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</si>
  <si>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</si>
  <si>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</si>
  <si>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</si>
  <si>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</si>
  <si>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</si>
  <si>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</si>
  <si>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</si>
  <si>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</si>
  <si>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</si>
  <si>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</si>
  <si>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</si>
  <si>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</si>
  <si>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</si>
  <si>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</si>
  <si>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</si>
  <si>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</si>
  <si>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</si>
  <si>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</si>
  <si>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</si>
  <si>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</si>
  <si>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</si>
  <si>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</si>
  <si>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</si>
  <si>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</si>
  <si>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</si>
  <si>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</si>
  <si>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</si>
  <si>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</si>
  <si>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</si>
  <si>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</si>
  <si>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</si>
  <si>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</si>
  <si>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</si>
  <si>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</si>
  <si>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</si>
  <si>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</si>
  <si>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</si>
  <si>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</si>
  <si>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</si>
  <si>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</si>
  <si>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</si>
  <si>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</si>
  <si>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</si>
  <si>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</si>
  <si>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</si>
  <si>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</si>
  <si>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</si>
  <si>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</si>
  <si>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</si>
  <si>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</si>
  <si>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</si>
  <si>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</si>
  <si>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</si>
  <si>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</si>
  <si>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</si>
  <si>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</si>
  <si>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</si>
  <si>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</si>
  <si>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</si>
  <si>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</si>
  <si>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</si>
  <si>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</si>
  <si>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</si>
  <si>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</si>
  <si>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</si>
  <si>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</si>
  <si>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</si>
  <si>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</si>
  <si>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</si>
  <si>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</si>
  <si>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</si>
  <si>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</si>
  <si>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</si>
  <si>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</si>
  <si>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</si>
  <si>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</si>
  <si>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</si>
  <si>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</si>
  <si>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</si>
  <si>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</si>
  <si>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</si>
  <si>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</si>
  <si>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</si>
  <si>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</si>
  <si>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</si>
  <si>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</si>
  <si>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</si>
  <si>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</si>
  <si>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</si>
  <si>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</si>
  <si>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</si>
  <si>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</si>
  <si>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</si>
  <si>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</si>
  <si>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</si>
  <si>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</si>
  <si>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</si>
  <si>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</si>
  <si>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</si>
  <si>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</si>
  <si>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</si>
  <si>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</si>
  <si>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</si>
  <si>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</si>
  <si>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</si>
  <si>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</si>
  <si>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</si>
  <si>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</si>
  <si>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</si>
  <si>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</si>
  <si>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</si>
  <si>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</si>
  <si>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</si>
  <si>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</si>
  <si>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</si>
  <si>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</si>
  <si>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</si>
  <si>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</si>
  <si>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</si>
  <si>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</si>
  <si>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</si>
  <si>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</si>
  <si>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</si>
  <si>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</si>
  <si>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</si>
  <si>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</si>
  <si>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</si>
  <si>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</si>
  <si>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</si>
  <si>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</si>
  <si>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</si>
  <si>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</si>
  <si>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</si>
  <si>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</si>
  <si>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</si>
  <si>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</si>
  <si>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</si>
  <si>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</si>
  <si>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</si>
  <si>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</si>
  <si>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</si>
  <si>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</si>
  <si>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</si>
  <si>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</si>
  <si>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</si>
  <si>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</si>
  <si>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</si>
  <si>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</si>
  <si>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</si>
  <si>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</si>
  <si>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</si>
  <si>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</si>
  <si>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</si>
  <si>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</si>
  <si>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</si>
  <si>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</si>
  <si>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</si>
  <si>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</si>
  <si>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</si>
  <si>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</si>
  <si>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</si>
  <si>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</si>
  <si>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</si>
  <si>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</si>
  <si>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</si>
  <si>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</si>
  <si>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</si>
  <si>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</si>
  <si>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</si>
  <si>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</si>
  <si>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</si>
  <si>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</si>
  <si>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</si>
  <si>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</si>
  <si>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</si>
  <si>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</si>
  <si>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</si>
  <si>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</si>
  <si>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</si>
  <si>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</si>
  <si>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</si>
  <si>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</si>
  <si>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</si>
  <si>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</si>
  <si>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</si>
  <si>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</si>
  <si>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</si>
  <si>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</si>
  <si>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</si>
  <si>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</si>
  <si>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</si>
  <si>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</si>
  <si>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</si>
  <si>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</si>
  <si>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</si>
  <si>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</si>
  <si>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</si>
  <si>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</si>
  <si>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</si>
  <si>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</si>
  <si>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</si>
  <si>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</si>
  <si>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</si>
  <si>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</si>
  <si>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</si>
  <si>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</si>
  <si>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</si>
  <si>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</si>
  <si>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</si>
  <si>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</si>
  <si>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</si>
  <si>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</si>
  <si>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</si>
  <si>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</si>
  <si>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</si>
  <si>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</si>
  <si>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</si>
  <si>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</si>
  <si>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</si>
  <si>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</si>
  <si>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</si>
  <si>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</si>
  <si>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</si>
  <si>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</si>
  <si>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</si>
  <si>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</si>
  <si>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</si>
  <si>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</si>
  <si>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</si>
  <si>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</si>
  <si>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</si>
  <si>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</si>
  <si>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</si>
  <si>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</si>
  <si>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</si>
  <si>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</si>
  <si>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</si>
  <si>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</si>
  <si>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</si>
  <si>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</si>
  <si>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</si>
  <si>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</si>
  <si>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</si>
  <si>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</si>
  <si>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</si>
  <si>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</si>
  <si>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</si>
  <si>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</si>
  <si>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</si>
  <si>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</si>
  <si>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</si>
  <si>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</si>
  <si>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</si>
  <si>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</si>
  <si>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</si>
  <si>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</si>
  <si>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</si>
  <si>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</si>
  <si>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</si>
  <si>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</si>
  <si>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</si>
  <si>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</si>
  <si>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</si>
  <si>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</si>
  <si>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</si>
  <si>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</si>
  <si>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</si>
  <si>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</si>
  <si>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</si>
  <si>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</si>
  <si>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</si>
  <si>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</si>
  <si>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</si>
  <si>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</si>
  <si>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</si>
  <si>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</si>
  <si>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</si>
  <si>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</si>
  <si>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</si>
  <si>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</si>
  <si>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</si>
  <si>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</si>
  <si>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</si>
  <si>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</si>
  <si>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</si>
  <si>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</si>
  <si>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</si>
  <si>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</si>
  <si>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</si>
  <si>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</si>
  <si>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</si>
  <si>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</si>
  <si>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</si>
  <si>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</si>
  <si>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</si>
  <si>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</si>
  <si>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</si>
  <si>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</si>
  <si>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</si>
  <si>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</si>
  <si>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</si>
  <si>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</si>
  <si>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</si>
  <si>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</si>
  <si>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</si>
  <si>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</si>
  <si>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</si>
  <si>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</si>
  <si>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</si>
  <si>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</si>
  <si>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</si>
  <si>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</si>
  <si>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</si>
  <si>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</si>
  <si>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</si>
  <si>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</si>
  <si>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</si>
  <si>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</si>
  <si>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</si>
  <si>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</si>
  <si>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</si>
  <si>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</si>
  <si>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</si>
  <si>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</si>
  <si>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</si>
  <si>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</si>
  <si>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</si>
  <si>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</si>
  <si>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</si>
  <si>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</si>
  <si>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</si>
  <si>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</si>
  <si>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</si>
  <si>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</si>
  <si>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</si>
  <si>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</si>
  <si>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</si>
  <si>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</si>
  <si>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</si>
  <si>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</si>
  <si>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</si>
  <si>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</si>
  <si>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</si>
  <si>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</si>
  <si>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</si>
  <si>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</si>
  <si>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</si>
  <si>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</si>
  <si>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</si>
  <si>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</si>
  <si>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</si>
  <si>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</si>
  <si>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</si>
  <si>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</si>
  <si>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</si>
  <si>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</si>
  <si>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</si>
  <si>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</si>
  <si>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</si>
  <si>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</si>
  <si>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</si>
  <si>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</si>
  <si>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</si>
  <si>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</si>
  <si>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</si>
  <si>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</si>
  <si>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</si>
  <si>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</si>
  <si>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</si>
  <si>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</si>
  <si>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</si>
  <si>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</si>
  <si>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</si>
  <si>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</si>
  <si>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</si>
  <si>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</si>
  <si>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</si>
  <si>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</si>
  <si>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</si>
  <si>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</si>
  <si>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</si>
  <si>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</si>
  <si>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</si>
  <si>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</si>
  <si>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</si>
  <si>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</si>
  <si>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</si>
  <si>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</si>
  <si>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</si>
  <si>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</si>
  <si>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</si>
  <si>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</si>
  <si>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</si>
  <si>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</si>
  <si>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</si>
  <si>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</si>
  <si>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</si>
  <si>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</si>
  <si>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</si>
  <si>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</si>
  <si>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</si>
  <si>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</si>
  <si>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</si>
  <si>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</si>
  <si>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</si>
  <si>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</si>
  <si>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</si>
  <si>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</si>
  <si>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</si>
  <si>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</si>
  <si>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</si>
  <si>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</si>
  <si>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</si>
  <si>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</si>
  <si>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</si>
  <si>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</si>
  <si>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</si>
  <si>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</si>
  <si>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</si>
  <si>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</si>
  <si>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</si>
  <si>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</si>
  <si>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</si>
  <si>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</si>
  <si>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</si>
  <si>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</si>
  <si>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</si>
  <si>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</si>
  <si>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</si>
  <si>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</si>
  <si>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</si>
  <si>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</si>
  <si>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</si>
  <si>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</si>
  <si>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</si>
  <si>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</si>
  <si>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</si>
  <si>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</si>
  <si>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</si>
  <si>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</si>
  <si>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</si>
  <si>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</si>
  <si>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</si>
  <si>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</si>
  <si>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</si>
  <si>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</si>
  <si>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</si>
  <si>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</si>
  <si>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</si>
  <si>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</si>
  <si>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</si>
  <si>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</si>
  <si>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</si>
  <si>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</si>
  <si>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</si>
  <si>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</si>
  <si>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</si>
  <si>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</si>
  <si>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</si>
  <si>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</si>
  <si>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</si>
  <si>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</si>
  <si>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</si>
  <si>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</si>
  <si>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</si>
  <si>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</si>
  <si>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</si>
  <si>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</si>
  <si>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</si>
  <si>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</si>
  <si>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</si>
  <si>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</si>
  <si>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</si>
  <si>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</si>
  <si>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</si>
  <si>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</si>
  <si>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</si>
  <si>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</si>
  <si>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</si>
  <si>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</si>
  <si>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</si>
  <si>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</si>
  <si>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</si>
  <si>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</si>
  <si>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</si>
  <si>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</si>
  <si>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</si>
  <si>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</si>
  <si>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</si>
  <si>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</si>
  <si>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</si>
  <si>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</si>
  <si>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</si>
  <si>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</si>
  <si>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</si>
  <si>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</si>
  <si>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</si>
  <si>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</si>
  <si>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</si>
  <si>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</si>
  <si>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</si>
  <si>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</si>
  <si>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</si>
  <si>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</si>
  <si>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</si>
  <si>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</si>
  <si>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</si>
  <si>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</si>
  <si>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</si>
  <si>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</si>
  <si>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</si>
  <si>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</si>
  <si>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</si>
  <si>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</si>
  <si>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</si>
  <si>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</si>
  <si>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</si>
  <si>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</si>
  <si>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</si>
  <si>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</si>
  <si>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</si>
  <si>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</si>
  <si>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</si>
  <si>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</si>
  <si>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</si>
  <si>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</si>
  <si>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</si>
  <si>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</si>
  <si>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</si>
  <si>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</si>
  <si>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</si>
  <si>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</si>
  <si>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</si>
  <si>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</si>
  <si>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</si>
  <si>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</si>
  <si>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</si>
  <si>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</si>
  <si>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</si>
  <si>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</si>
  <si>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</si>
  <si>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</si>
  <si>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</si>
  <si>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</si>
  <si>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</si>
  <si>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</si>
  <si>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</si>
  <si>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</si>
  <si>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</si>
  <si>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</si>
  <si>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</si>
  <si>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</si>
  <si>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</si>
  <si>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</si>
  <si>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</si>
  <si>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</si>
  <si>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</si>
  <si>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</si>
  <si>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</si>
  <si>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</si>
  <si>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</si>
  <si>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</si>
  <si>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</si>
  <si>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</si>
  <si>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</si>
  <si>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</si>
  <si>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</si>
  <si>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</si>
  <si>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</si>
  <si>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</si>
  <si>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</si>
  <si>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</si>
  <si>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</si>
  <si>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</si>
  <si>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</si>
  <si>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</si>
  <si>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</si>
  <si>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</si>
  <si>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</si>
  <si>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</si>
  <si>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</si>
  <si>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</si>
  <si>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</si>
  <si>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</si>
  <si>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</si>
  <si>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</si>
  <si>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</si>
  <si>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</si>
  <si>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</si>
  <si>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</si>
  <si>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</si>
  <si>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</si>
  <si>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</si>
  <si>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</si>
  <si>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</si>
  <si>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</si>
  <si>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</si>
  <si>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</si>
  <si>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</si>
  <si>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</si>
  <si>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</si>
  <si>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</si>
  <si>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</si>
  <si>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</si>
  <si>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</si>
  <si>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</si>
  <si>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</si>
  <si>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</si>
  <si>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</si>
  <si>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</si>
  <si>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</si>
  <si>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</si>
  <si>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</si>
  <si>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</si>
  <si>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</si>
  <si>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</si>
  <si>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</si>
  <si>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</si>
  <si>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</si>
  <si>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</si>
  <si>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</si>
  <si>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</si>
  <si>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</si>
  <si>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</si>
  <si>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</si>
  <si>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</si>
  <si>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</si>
  <si>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</si>
  <si>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</si>
  <si>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</si>
  <si>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</si>
  <si>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</si>
  <si>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</si>
  <si>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</si>
  <si>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</si>
  <si>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</si>
  <si>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</si>
  <si>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</si>
  <si>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</si>
  <si>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</si>
  <si>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</si>
  <si>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</si>
  <si>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</si>
  <si>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</si>
  <si>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</si>
  <si>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</si>
  <si>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</si>
  <si>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</si>
  <si>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</si>
  <si>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</si>
  <si>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</si>
  <si>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</si>
  <si>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</si>
  <si>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</si>
  <si>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</si>
  <si>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</si>
  <si>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</si>
  <si>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</si>
  <si>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</si>
  <si>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</si>
  <si>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</si>
  <si>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</si>
  <si>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</si>
  <si>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</si>
  <si>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</si>
  <si>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</si>
  <si>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</si>
  <si>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</si>
  <si>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</si>
  <si>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</si>
  <si>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</si>
  <si>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</si>
  <si>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</si>
  <si>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</si>
  <si>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</si>
  <si>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</si>
  <si>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</si>
  <si>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</si>
  <si>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</si>
  <si>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</si>
  <si>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</si>
  <si>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</si>
  <si>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</si>
  <si>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</si>
  <si>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</si>
  <si>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</si>
  <si>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</si>
  <si>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</si>
  <si>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</si>
  <si>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</si>
  <si>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</si>
  <si>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</si>
  <si>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</si>
  <si>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</si>
  <si>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</si>
  <si>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</si>
  <si>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</si>
  <si>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</si>
  <si>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</si>
  <si>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</si>
  <si>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</si>
  <si>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</si>
  <si>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</si>
  <si>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</si>
  <si>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</si>
  <si>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</si>
  <si>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</si>
  <si>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</si>
  <si>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</si>
  <si>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</si>
  <si>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</si>
  <si>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</si>
  <si>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</si>
  <si>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</si>
  <si>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</si>
  <si>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</si>
  <si>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</si>
  <si>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</si>
  <si>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</si>
  <si>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</si>
  <si>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</si>
  <si>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</si>
  <si>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</si>
  <si>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</si>
  <si>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</si>
  <si>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</si>
  <si>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</si>
  <si>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</si>
  <si>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</si>
  <si>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</si>
  <si>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</si>
  <si>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</si>
  <si>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</si>
  <si>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</si>
  <si>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</si>
  <si>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</si>
  <si>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</si>
  <si>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</si>
  <si>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</si>
  <si>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</si>
  <si>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</si>
  <si>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</si>
  <si>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</si>
  <si>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</si>
  <si>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</si>
  <si>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</si>
  <si>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</si>
  <si>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</si>
  <si>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</si>
  <si>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</si>
  <si>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</si>
  <si>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</si>
  <si>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</si>
  <si>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</si>
  <si>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</si>
  <si>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</si>
  <si>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</si>
  <si>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</si>
  <si>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</si>
  <si>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</si>
  <si>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</si>
  <si>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</si>
  <si>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</si>
  <si>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</si>
  <si>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</si>
  <si>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</si>
  <si>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</si>
  <si>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</si>
  <si>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</si>
  <si>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</si>
  <si>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</si>
  <si>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</si>
  <si>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</si>
  <si>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</si>
  <si>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</si>
  <si>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</si>
  <si>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</si>
  <si>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</si>
  <si>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</si>
  <si>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</si>
  <si>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</si>
  <si>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</si>
  <si>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</si>
  <si>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</si>
  <si>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</si>
  <si>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</si>
  <si>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</si>
  <si>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</si>
  <si>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</si>
  <si>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</si>
  <si>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</si>
  <si>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</si>
  <si>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</si>
  <si>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</si>
  <si>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</si>
  <si>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</si>
  <si>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</si>
  <si>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</si>
  <si>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</si>
  <si>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</si>
  <si>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</si>
  <si>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</si>
  <si>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</si>
  <si>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</si>
  <si>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</si>
  <si>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</si>
  <si>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</si>
  <si>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</si>
  <si>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</si>
  <si>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</si>
  <si>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</si>
  <si>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</si>
  <si>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</si>
  <si>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</si>
  <si>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</si>
  <si>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</si>
  <si>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</si>
  <si>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</si>
  <si>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</si>
  <si>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</si>
  <si>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</si>
  <si>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</si>
  <si>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</si>
  <si>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</si>
  <si>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</si>
  <si>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</si>
  <si>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</si>
  <si>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</si>
  <si>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</si>
  <si>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</si>
  <si>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</si>
  <si>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</si>
  <si>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</si>
  <si>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</si>
  <si>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</si>
  <si>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</si>
  <si>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</si>
  <si>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</si>
  <si>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</si>
  <si>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</si>
  <si>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</si>
  <si>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</si>
  <si>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</si>
  <si>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</si>
  <si>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</si>
  <si>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</si>
  <si>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</si>
  <si>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</si>
  <si>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</si>
  <si>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</si>
  <si>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</si>
  <si>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</si>
  <si>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</si>
  <si>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</si>
  <si>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</si>
  <si>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</si>
  <si>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</si>
  <si>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</si>
  <si>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</si>
  <si>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</si>
  <si>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</si>
  <si>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</si>
  <si>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</si>
  <si>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</si>
  <si>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</si>
  <si>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</si>
  <si>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</si>
  <si>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</si>
  <si>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</si>
  <si>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</si>
  <si>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</si>
  <si>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</si>
  <si>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</si>
  <si>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</si>
  <si>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</si>
  <si>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</si>
  <si>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</si>
  <si>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</si>
  <si>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</si>
  <si>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</si>
  <si>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</si>
  <si>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</si>
  <si>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</si>
  <si>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</si>
  <si>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</si>
  <si>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</si>
  <si>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</si>
  <si>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</si>
  <si>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</si>
  <si>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</si>
  <si>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</si>
  <si>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</si>
  <si>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</si>
  <si>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</si>
  <si>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</si>
  <si>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</si>
  <si>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</si>
  <si>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</si>
  <si>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</si>
  <si>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</si>
  <si>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</si>
  <si>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</si>
  <si>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</si>
  <si>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</si>
  <si>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</si>
  <si>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</si>
  <si>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</si>
  <si>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</si>
  <si>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</si>
  <si>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</si>
  <si>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</si>
  <si>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</si>
  <si>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</si>
  <si>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</si>
  <si>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</si>
  <si>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</si>
  <si>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</si>
  <si>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</si>
  <si>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</si>
  <si>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</si>
  <si>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</si>
  <si>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</si>
  <si>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</si>
  <si>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</si>
  <si>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</si>
  <si>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</si>
  <si>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</si>
  <si>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</si>
  <si>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</si>
  <si>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</si>
  <si>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</si>
  <si>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</si>
  <si>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</si>
  <si>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</si>
  <si>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</si>
  <si>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</si>
  <si>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</si>
  <si>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</si>
  <si>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</si>
  <si>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</si>
  <si>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</si>
  <si>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</si>
  <si>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</si>
  <si>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</si>
  <si>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</si>
  <si>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</si>
  <si>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</si>
  <si>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</si>
  <si>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</si>
  <si>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</si>
  <si>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</si>
  <si>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</si>
  <si>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</si>
  <si>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</si>
  <si>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</si>
  <si>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</si>
  <si>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</si>
  <si>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</si>
  <si>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</si>
  <si>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</si>
  <si>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</si>
  <si>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</si>
  <si>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</si>
  <si>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</si>
  <si>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</si>
  <si>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</si>
  <si>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</si>
  <si>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</si>
  <si>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</si>
  <si>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</si>
  <si>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</si>
  <si>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</si>
  <si>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</si>
  <si>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</si>
  <si>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</si>
  <si>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</si>
  <si>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</si>
  <si>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</si>
  <si>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</si>
  <si>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</si>
  <si>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</si>
  <si>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</si>
  <si>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</si>
  <si>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</si>
  <si>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</si>
  <si>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</si>
  <si>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</si>
  <si>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</si>
  <si>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</si>
  <si>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</si>
  <si>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</si>
  <si>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</si>
  <si>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</si>
  <si>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</si>
  <si>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</si>
  <si>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</si>
  <si>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</si>
  <si>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</si>
  <si>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</si>
  <si>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</si>
  <si>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</si>
  <si>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</si>
  <si>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</si>
  <si>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</si>
  <si>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</si>
  <si>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</si>
  <si>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</si>
  <si>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</si>
  <si>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</si>
  <si>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</si>
  <si>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</si>
  <si>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</si>
  <si>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</si>
  <si>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</si>
  <si>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</si>
  <si>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</si>
  <si>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</si>
  <si>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</si>
  <si>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</si>
  <si>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</si>
  <si>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</si>
  <si>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</si>
  <si>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</si>
  <si>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</si>
  <si>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</si>
  <si>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</si>
  <si>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</si>
  <si>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</si>
  <si>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</si>
  <si>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</si>
  <si>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</si>
  <si>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</si>
  <si>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</si>
  <si>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</si>
  <si>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</si>
  <si>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</si>
  <si>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</si>
  <si>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</si>
  <si>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</si>
  <si>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</si>
  <si>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</si>
  <si>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</si>
  <si>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</si>
  <si>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</si>
  <si>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</si>
  <si>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</si>
  <si>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</si>
  <si>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</si>
  <si>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</si>
  <si>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</si>
  <si>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</si>
  <si>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</si>
  <si>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</si>
  <si>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</si>
  <si>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</si>
  <si>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</si>
  <si>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</si>
  <si>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</si>
  <si>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</si>
  <si>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</si>
  <si>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</si>
  <si>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</si>
  <si>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</si>
  <si>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</si>
  <si>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</si>
  <si>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</si>
  <si>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</si>
  <si>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</si>
  <si>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</si>
  <si>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</si>
  <si>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</si>
  <si>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</si>
  <si>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</si>
  <si>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</si>
  <si>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</si>
  <si>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</si>
  <si>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</si>
  <si>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</si>
  <si>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</si>
  <si>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</si>
  <si>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</si>
  <si>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</si>
  <si>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</si>
  <si>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</si>
  <si>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</si>
  <si>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</si>
  <si>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</si>
  <si>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</si>
  <si>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</si>
  <si>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</si>
  <si>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</si>
  <si>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</si>
  <si>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</si>
  <si>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</si>
  <si>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</si>
  <si>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</si>
  <si>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</si>
  <si>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</si>
  <si>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</si>
  <si>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</si>
  <si>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</si>
  <si>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</si>
  <si>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</si>
  <si>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</si>
  <si>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</si>
  <si>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</si>
  <si>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</si>
  <si>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</si>
  <si>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</si>
  <si>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</si>
  <si>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</si>
  <si>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</si>
  <si>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</si>
  <si>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</si>
  <si>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</si>
  <si>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</si>
  <si>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</si>
  <si>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</si>
  <si>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</si>
  <si>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</si>
  <si>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</si>
  <si>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</si>
  <si>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</si>
  <si>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</si>
  <si>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</si>
  <si>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</si>
  <si>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</si>
  <si>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</si>
  <si>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</si>
  <si>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</si>
  <si>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</si>
  <si>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</si>
  <si>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</si>
  <si>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</si>
  <si>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</si>
  <si>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</si>
  <si>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</si>
  <si>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</si>
  <si>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</si>
  <si>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</si>
  <si>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</si>
  <si>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</si>
  <si>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</si>
  <si>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</si>
  <si>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</si>
  <si>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</si>
  <si>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</si>
  <si>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</si>
  <si>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</si>
  <si>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</si>
  <si>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</si>
  <si>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</si>
  <si>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</si>
  <si>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</si>
  <si>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</si>
  <si>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</si>
  <si>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</si>
  <si>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</si>
  <si>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</si>
  <si>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</si>
  <si>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</si>
  <si>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</si>
  <si>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</si>
  <si>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</si>
  <si>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</si>
  <si>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</si>
  <si>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</si>
  <si>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</si>
  <si>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</si>
  <si>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</si>
  <si>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</si>
  <si>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</si>
  <si>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</si>
  <si>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</si>
  <si>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</si>
  <si>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</si>
  <si>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</si>
  <si>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</si>
  <si>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</si>
  <si>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</si>
  <si>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</si>
  <si>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</si>
  <si>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</si>
  <si>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</si>
  <si>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</si>
  <si>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</si>
  <si>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</si>
  <si>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</si>
  <si>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</si>
  <si>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</si>
  <si>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</si>
  <si>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</si>
  <si>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</si>
  <si>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</si>
  <si>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</si>
  <si>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</si>
  <si>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</si>
  <si>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</si>
  <si>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</si>
  <si>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</si>
  <si>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</si>
  <si>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</si>
  <si>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</si>
  <si>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</si>
  <si>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</si>
  <si>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</si>
  <si>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</si>
  <si>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</si>
  <si>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</si>
  <si>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</si>
  <si>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</si>
  <si>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</si>
  <si>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</si>
  <si>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</si>
  <si>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</si>
  <si>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</si>
  <si>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</si>
  <si>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</si>
  <si>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</si>
  <si>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</si>
  <si>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</si>
  <si>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</si>
  <si>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</si>
  <si>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</si>
  <si>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</si>
  <si>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</si>
  <si>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</si>
  <si>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</si>
  <si>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</si>
  <si>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</si>
  <si>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</si>
  <si>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</si>
  <si>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</si>
  <si>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</si>
  <si>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</si>
  <si>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</si>
  <si>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</si>
  <si>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</si>
  <si>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</si>
  <si>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</si>
  <si>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</si>
  <si>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</si>
  <si>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</si>
  <si>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</si>
  <si>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</si>
  <si>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</si>
  <si>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</si>
  <si>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</si>
  <si>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</si>
  <si>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</si>
  <si>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</si>
  <si>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</si>
  <si>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</si>
  <si>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</si>
  <si>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</si>
  <si>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</si>
  <si>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</si>
  <si>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</si>
  <si>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</si>
  <si>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</si>
  <si>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</si>
  <si>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</si>
  <si>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</si>
  <si>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</si>
  <si>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</si>
  <si>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</si>
  <si>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</si>
  <si>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</si>
  <si>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</si>
  <si>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</si>
  <si>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</si>
  <si>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</si>
  <si>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</si>
  <si>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</si>
  <si>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</si>
  <si>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</si>
  <si>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</si>
  <si>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</si>
  <si>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</si>
  <si>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</si>
  <si>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</si>
  <si>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</si>
  <si>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</si>
  <si>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</si>
  <si>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</si>
  <si>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</si>
  <si>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</si>
  <si>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</si>
  <si>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</si>
  <si>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</si>
  <si>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</si>
  <si>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</si>
  <si>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</si>
  <si>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</si>
  <si>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</si>
  <si>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</si>
  <si>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</si>
  <si>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</si>
  <si>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</si>
  <si>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</si>
  <si>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</si>
  <si>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</si>
  <si>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</si>
  <si>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</si>
  <si>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</si>
  <si>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</si>
  <si>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</si>
  <si>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</si>
  <si>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</si>
  <si>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</si>
  <si>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</si>
  <si>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</si>
  <si>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</si>
  <si>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</si>
  <si>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</si>
  <si>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</si>
  <si>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</si>
  <si>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</si>
  <si>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</si>
  <si>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</si>
  <si>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</si>
  <si>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</si>
  <si>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</si>
  <si>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</si>
  <si>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</si>
  <si>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</si>
  <si>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</si>
  <si>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</si>
  <si>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</si>
  <si>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</si>
  <si>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</si>
  <si>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</si>
  <si>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</si>
  <si>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</si>
  <si>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</si>
  <si>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</si>
  <si>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</si>
  <si>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</si>
  <si>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</si>
  <si>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</si>
  <si>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</si>
  <si>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</si>
  <si>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</si>
  <si>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</si>
  <si>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</si>
  <si>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</si>
  <si>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</si>
  <si>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</si>
  <si>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</si>
  <si>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</si>
  <si>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</si>
  <si>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</si>
  <si>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</si>
  <si>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</si>
  <si>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</si>
  <si>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</si>
  <si>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</si>
  <si>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</si>
  <si>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</si>
  <si>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</si>
  <si>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</si>
  <si>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</si>
  <si>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</si>
  <si>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</si>
  <si>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</si>
  <si>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</si>
  <si>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</si>
  <si>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</si>
  <si>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</si>
  <si>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</si>
  <si>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</si>
  <si>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</si>
  <si>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</si>
  <si>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</si>
  <si>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</si>
  <si>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</si>
  <si>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</si>
  <si>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</si>
  <si>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</si>
  <si>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</si>
  <si>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</si>
  <si>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</si>
  <si>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</si>
  <si>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</si>
  <si>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</si>
  <si>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</si>
  <si>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</si>
  <si>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</si>
  <si>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</si>
  <si>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</si>
  <si>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</si>
  <si>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</si>
  <si>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</si>
  <si>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</si>
  <si>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</si>
  <si>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</si>
  <si>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</si>
  <si>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</si>
  <si>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</si>
  <si>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</si>
  <si>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</si>
  <si>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</si>
  <si>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</si>
  <si>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</si>
  <si>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</si>
  <si>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</si>
  <si>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</si>
  <si>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</si>
  <si>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</si>
  <si>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</si>
  <si>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</si>
  <si>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</si>
  <si>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</si>
  <si>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</si>
  <si>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</si>
  <si>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</si>
  <si>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</si>
  <si>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</si>
  <si>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</si>
  <si>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</si>
  <si>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</si>
  <si>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</si>
  <si>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</si>
  <si>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</si>
  <si>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</si>
  <si>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</si>
  <si>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</si>
  <si>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</si>
  <si>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</si>
  <si>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</si>
  <si>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</si>
  <si>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</si>
  <si>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</si>
  <si>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</si>
  <si>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</si>
  <si>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</si>
  <si>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</si>
  <si>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</si>
  <si>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</si>
  <si>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</si>
  <si>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</si>
  <si>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</si>
  <si>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</si>
  <si>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</si>
  <si>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</si>
  <si>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</si>
  <si>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</si>
  <si>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</si>
  <si>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</si>
  <si>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</si>
  <si>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</si>
  <si>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</si>
  <si>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</si>
  <si>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</si>
  <si>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</si>
  <si>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</si>
  <si>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</si>
  <si>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</si>
  <si>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</si>
  <si>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</si>
  <si>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</si>
  <si>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</si>
  <si>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</si>
  <si>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</si>
  <si>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</si>
  <si>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</si>
  <si>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</si>
  <si>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</si>
  <si>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</si>
  <si>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</si>
  <si>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</si>
  <si>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</si>
  <si>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</si>
  <si>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</si>
  <si>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</si>
  <si>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</si>
  <si>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</si>
  <si>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</si>
  <si>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</si>
  <si>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</si>
  <si>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</si>
  <si>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</si>
  <si>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</si>
  <si>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</si>
  <si>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</si>
  <si>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</si>
  <si>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</si>
  <si>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</si>
  <si>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</si>
  <si>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</si>
  <si>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</si>
  <si>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</si>
  <si>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</si>
  <si>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</si>
  <si>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</si>
  <si>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</si>
  <si>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</si>
  <si>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</si>
  <si>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</si>
  <si>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</si>
  <si>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</si>
  <si>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</si>
  <si>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</si>
  <si>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</si>
  <si>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</si>
  <si>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</si>
  <si>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</si>
  <si>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</si>
  <si>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</si>
  <si>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</si>
  <si>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</si>
  <si>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</si>
  <si>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</si>
  <si>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</si>
  <si>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</si>
  <si>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</si>
  <si>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</si>
  <si>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</si>
  <si>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</si>
  <si>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</si>
  <si>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</si>
  <si>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</si>
  <si>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</si>
  <si>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</si>
  <si>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</si>
  <si>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</si>
  <si>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</si>
  <si>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</si>
  <si>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</si>
  <si>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</si>
  <si>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</si>
  <si>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</si>
  <si>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</si>
  <si>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</si>
  <si>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</si>
  <si>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</si>
  <si>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</si>
  <si>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</si>
  <si>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</si>
  <si>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</si>
  <si>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</si>
  <si>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</si>
  <si>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</si>
  <si>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</si>
  <si>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</si>
  <si>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</si>
  <si>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</si>
  <si>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</si>
  <si>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</si>
  <si>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</si>
  <si>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</si>
  <si>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</si>
  <si>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</si>
  <si>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</si>
  <si>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</si>
  <si>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</si>
  <si>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</si>
  <si>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</si>
  <si>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</si>
  <si>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</si>
  <si>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</si>
  <si>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</si>
  <si>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</si>
  <si>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</si>
  <si>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</si>
  <si>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</si>
  <si>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</si>
  <si>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</si>
  <si>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</si>
  <si>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</si>
  <si>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</si>
  <si>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</si>
  <si>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</si>
  <si>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</si>
  <si>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</si>
  <si>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</si>
  <si>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</si>
  <si>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</si>
  <si>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</si>
  <si>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</si>
  <si>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</si>
  <si>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</si>
  <si>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</si>
  <si>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</si>
  <si>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</si>
  <si>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</si>
  <si>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</si>
  <si>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</si>
  <si>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</si>
  <si>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</si>
  <si>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</si>
  <si>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</si>
  <si>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</si>
  <si>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</si>
  <si>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</si>
  <si>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</si>
  <si>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</si>
  <si>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</si>
  <si>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</si>
  <si>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</si>
  <si>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</si>
  <si>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</si>
  <si>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</si>
  <si>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</si>
  <si>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</si>
  <si>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</si>
  <si>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</si>
  <si>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</si>
  <si>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</si>
  <si>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</si>
  <si>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</si>
  <si>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</si>
  <si>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</si>
  <si>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</si>
  <si>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</si>
  <si>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</si>
  <si>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</si>
  <si>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</si>
  <si>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</si>
  <si>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</si>
  <si>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</si>
  <si>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</si>
  <si>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</si>
  <si>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</si>
  <si>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</si>
  <si>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</si>
  <si>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</si>
  <si>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</si>
  <si>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</si>
  <si>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</si>
  <si>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</si>
  <si>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</si>
  <si>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</si>
  <si>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</si>
  <si>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</si>
  <si>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</si>
  <si>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</si>
  <si>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</si>
  <si>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</si>
  <si>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</si>
  <si>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</si>
  <si>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</si>
  <si>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</si>
  <si>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</si>
  <si>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</si>
  <si>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</si>
  <si>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</si>
  <si>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</si>
  <si>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</si>
  <si>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</si>
  <si>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</si>
  <si>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</si>
  <si>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</si>
  <si>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</si>
  <si>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</si>
  <si>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</si>
  <si>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</si>
  <si>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</si>
  <si>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</si>
  <si>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</si>
  <si>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</si>
  <si>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</si>
  <si>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</si>
  <si>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</si>
  <si>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</si>
  <si>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</si>
  <si>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</si>
  <si>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</si>
  <si>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</si>
  <si>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</si>
  <si>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</si>
  <si>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</si>
  <si>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</si>
  <si>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</si>
  <si>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</si>
  <si>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</si>
  <si>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</si>
  <si>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</si>
  <si>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</si>
  <si>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</si>
  <si>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</si>
  <si>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</si>
  <si>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</si>
  <si>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</si>
  <si>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</si>
  <si>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</si>
  <si>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</si>
  <si>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</si>
  <si>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</si>
  <si>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</si>
  <si>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</si>
  <si>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</si>
  <si>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</si>
  <si>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</si>
  <si>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</si>
  <si>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</si>
  <si>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</si>
  <si>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</si>
  <si>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</si>
  <si>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</si>
  <si>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</si>
  <si>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</si>
  <si>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</si>
  <si>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</si>
  <si>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</si>
  <si>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</si>
  <si>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</si>
  <si>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</si>
  <si>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</si>
  <si>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</si>
  <si>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</si>
  <si>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</si>
  <si>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</si>
  <si>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</si>
  <si>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</si>
  <si>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</si>
  <si>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</si>
  <si>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</si>
  <si>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</si>
  <si>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</si>
  <si>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</si>
  <si>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</si>
  <si>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</si>
  <si>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</si>
  <si>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</si>
  <si>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</si>
  <si>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</si>
  <si>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</si>
  <si>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</si>
  <si>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</si>
  <si>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</si>
  <si>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</si>
  <si>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</si>
  <si>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</si>
  <si>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</si>
  <si>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</si>
  <si>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</si>
  <si>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</si>
  <si>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</si>
  <si>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</si>
  <si>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</si>
  <si>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</si>
  <si>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</si>
  <si>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</si>
  <si>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</si>
  <si>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</si>
  <si>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</si>
  <si>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</si>
  <si>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</si>
  <si>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</si>
  <si>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</si>
  <si>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</si>
  <si>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</si>
  <si>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</si>
  <si>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</si>
  <si>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</si>
  <si>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</si>
  <si>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</si>
  <si>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</si>
  <si>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</si>
  <si>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</si>
  <si>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</si>
  <si>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</si>
  <si>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</si>
  <si>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</si>
  <si>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</si>
  <si>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</si>
  <si>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</si>
  <si>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</si>
  <si>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</si>
  <si>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</si>
  <si>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</si>
  <si>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</si>
  <si>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</si>
  <si>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</si>
  <si>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</si>
  <si>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</si>
  <si>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</si>
  <si>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</si>
  <si>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</si>
  <si>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</si>
  <si>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</si>
  <si>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</si>
  <si>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</si>
  <si>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</si>
  <si>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</si>
  <si>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</si>
  <si>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</si>
  <si>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</si>
  <si>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</si>
  <si>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</si>
  <si>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</si>
  <si>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</si>
  <si>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</si>
  <si>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</si>
  <si>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</si>
  <si>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</si>
  <si>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</si>
  <si>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</si>
  <si>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</si>
  <si>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</si>
  <si>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</si>
  <si>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</si>
  <si>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</si>
  <si>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</si>
  <si>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</si>
  <si>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</si>
  <si>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</si>
  <si>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</si>
  <si>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</si>
  <si>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</si>
  <si>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</si>
  <si>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</si>
  <si>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</si>
  <si>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</si>
  <si>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</si>
  <si>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</si>
  <si>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</si>
  <si>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</si>
  <si>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</si>
  <si>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</si>
  <si>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</si>
  <si>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</si>
  <si>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</si>
  <si>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</si>
  <si>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</si>
  <si>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</si>
  <si>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</si>
  <si>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</si>
  <si>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</si>
  <si>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</si>
  <si>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</si>
  <si>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</si>
  <si>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</si>
  <si>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</si>
  <si>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</si>
  <si>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</si>
  <si>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</si>
  <si>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</si>
  <si>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</si>
  <si>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</si>
  <si>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</si>
  <si>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</si>
  <si>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</si>
  <si>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</si>
  <si>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</si>
  <si>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</si>
  <si>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</si>
  <si>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</si>
  <si>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</si>
  <si>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</si>
  <si>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</si>
  <si>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</si>
  <si>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</si>
  <si>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</si>
  <si>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</si>
  <si>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</si>
  <si>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</si>
  <si>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</si>
  <si>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</si>
  <si>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</si>
  <si>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</si>
  <si>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</si>
  <si>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</si>
  <si>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</si>
  <si>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</si>
  <si>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</si>
  <si>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</si>
  <si>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</si>
  <si>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</si>
  <si>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</si>
  <si>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</si>
  <si>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</si>
  <si>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</si>
  <si>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</si>
  <si>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</si>
  <si>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</si>
  <si>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</si>
  <si>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</si>
  <si>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</si>
  <si>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</si>
  <si>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</si>
  <si>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</si>
  <si>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</si>
  <si>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</si>
  <si>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</si>
  <si>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</si>
  <si>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</si>
  <si>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</si>
  <si>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</si>
  <si>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</si>
  <si>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</si>
  <si>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</si>
  <si>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</si>
  <si>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</si>
  <si>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</si>
  <si>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</si>
  <si>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</si>
  <si>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</si>
  <si>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</si>
  <si>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</si>
  <si>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</si>
  <si>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</si>
  <si>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</si>
  <si>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</si>
  <si>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</si>
  <si>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</si>
  <si>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</si>
  <si>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</si>
  <si>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</si>
  <si>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</si>
  <si>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</si>
  <si>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</si>
  <si>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</si>
  <si>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</si>
  <si>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</si>
  <si>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</si>
  <si>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</si>
  <si>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</si>
  <si>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</si>
  <si>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</si>
  <si>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</si>
  <si>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</si>
  <si>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</si>
  <si>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</si>
  <si>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</si>
  <si>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</si>
  <si>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</si>
  <si>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</si>
  <si>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</si>
  <si>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</si>
  <si>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</si>
  <si>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</si>
  <si>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</si>
  <si>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</si>
  <si>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</si>
  <si>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</si>
  <si>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</si>
  <si>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</si>
  <si>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</si>
  <si>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</si>
  <si>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</si>
  <si>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</si>
  <si>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</si>
  <si>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</si>
  <si>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</si>
  <si>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</si>
  <si>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</si>
  <si>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</si>
  <si>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</si>
  <si>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</si>
  <si>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</si>
  <si>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</si>
  <si>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</si>
  <si>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</si>
  <si>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</si>
  <si>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</si>
  <si>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</si>
  <si>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</si>
  <si>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</si>
  <si>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</si>
  <si>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</si>
  <si>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</si>
  <si>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</si>
  <si>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</si>
  <si>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</si>
  <si>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</si>
  <si>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</si>
  <si>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</si>
  <si>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</si>
  <si>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</si>
  <si>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</si>
  <si>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</si>
  <si>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</si>
  <si>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</si>
  <si>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</si>
  <si>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</si>
  <si>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</si>
  <si>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</si>
  <si>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</si>
  <si>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</si>
  <si>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</si>
  <si>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</si>
  <si>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</si>
  <si>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</si>
  <si>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</si>
  <si>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</si>
  <si>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</si>
  <si>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</si>
  <si>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</si>
  <si>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</si>
  <si>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</si>
  <si>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</si>
  <si>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</si>
  <si>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</si>
  <si>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</si>
  <si>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</si>
  <si>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</si>
  <si>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</si>
  <si>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</si>
  <si>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</si>
  <si>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</si>
  <si>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</si>
  <si>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</si>
  <si>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</si>
  <si>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</si>
  <si>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</si>
  <si>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</si>
  <si>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</si>
  <si>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</si>
  <si>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</si>
  <si>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</si>
  <si>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</si>
  <si>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</si>
  <si>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</si>
  <si>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</si>
  <si>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</si>
  <si>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</si>
  <si>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</si>
  <si>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</si>
  <si>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</si>
  <si>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</si>
  <si>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</si>
  <si>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</si>
  <si>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</si>
  <si>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</si>
  <si>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</si>
  <si>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</si>
  <si>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</si>
  <si>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</si>
  <si>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</si>
  <si>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</si>
  <si>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</si>
  <si>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</si>
  <si>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</si>
  <si>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</si>
  <si>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</si>
  <si>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</si>
  <si>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</si>
  <si>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</si>
  <si>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</si>
  <si>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</si>
  <si>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</si>
  <si>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</si>
  <si>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</si>
  <si>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</si>
  <si>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</si>
  <si>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</si>
  <si>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</si>
  <si>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</si>
  <si>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</si>
  <si>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</si>
  <si>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</si>
  <si>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</si>
  <si>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</si>
  <si>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</si>
  <si>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</si>
  <si>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</si>
  <si>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</si>
  <si>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</si>
  <si>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</si>
  <si>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</si>
  <si>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</si>
  <si>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</si>
  <si>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</si>
  <si>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</si>
  <si>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</si>
  <si>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</si>
  <si>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</si>
  <si>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</si>
  <si>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</si>
  <si>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</si>
  <si>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</si>
  <si>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</si>
  <si>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</si>
  <si>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</si>
  <si>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</si>
  <si>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</si>
  <si>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</si>
  <si>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</si>
  <si>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</si>
  <si>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</si>
  <si>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</si>
  <si>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</si>
  <si>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</si>
  <si>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</si>
  <si>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</si>
  <si>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</si>
  <si>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</si>
  <si>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</si>
  <si>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</si>
  <si>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</si>
  <si>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</si>
  <si>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</si>
  <si>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</si>
  <si>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</si>
  <si>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</si>
  <si>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</si>
  <si>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</si>
  <si>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</si>
  <si>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</si>
  <si>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</si>
  <si>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</si>
  <si>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</si>
  <si>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</si>
  <si>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</si>
  <si>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</si>
  <si>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</si>
  <si>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</si>
  <si>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</si>
  <si>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</si>
  <si>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</si>
  <si>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</si>
  <si>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</si>
  <si>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</si>
  <si>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</si>
  <si>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</si>
  <si>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</si>
  <si>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</si>
  <si>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</si>
  <si>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</si>
  <si>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</si>
  <si>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</si>
  <si>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</si>
  <si>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</si>
  <si>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</si>
  <si>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</si>
  <si>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</si>
  <si>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</si>
  <si>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</si>
  <si>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</si>
  <si>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</si>
  <si>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</si>
  <si>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</si>
  <si>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</si>
  <si>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</si>
  <si>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</si>
  <si>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</si>
  <si>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</si>
  <si>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</si>
  <si>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</si>
  <si>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</si>
  <si>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</si>
  <si>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</si>
  <si>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</si>
  <si>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</si>
  <si>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</si>
  <si>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</si>
  <si>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</si>
  <si>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</si>
  <si>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</si>
  <si>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</si>
  <si>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</si>
  <si>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</si>
  <si>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</si>
  <si>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</si>
  <si>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</si>
  <si>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</si>
  <si>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</si>
  <si>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</si>
  <si>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</si>
  <si>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</si>
  <si>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</si>
  <si>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</si>
  <si>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</si>
  <si>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</si>
  <si>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</si>
  <si>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</si>
  <si>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</si>
  <si>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</si>
  <si>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</si>
  <si>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</si>
  <si>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</si>
  <si>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</si>
  <si>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</si>
  <si>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</si>
  <si>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</si>
  <si>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</si>
  <si>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</si>
  <si>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</si>
  <si>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</si>
  <si>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</si>
  <si>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</si>
  <si>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</si>
  <si>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</si>
  <si>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</si>
  <si>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</si>
  <si>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</si>
  <si>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</si>
  <si>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</si>
  <si>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</si>
  <si>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</si>
  <si>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</si>
  <si>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</si>
  <si>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</si>
  <si>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</si>
  <si>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</si>
  <si>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</si>
  <si>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</si>
  <si>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</si>
  <si>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</si>
  <si>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</si>
  <si>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</si>
  <si>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</si>
  <si>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</si>
  <si>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</si>
  <si>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</si>
  <si>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</si>
  <si>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</si>
  <si>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</si>
  <si>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</si>
  <si>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</si>
  <si>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</si>
  <si>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</si>
  <si>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</si>
  <si>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</si>
  <si>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</si>
  <si>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</si>
  <si>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</si>
  <si>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</si>
  <si>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</si>
  <si>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</si>
  <si>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</si>
  <si>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</si>
  <si>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</si>
  <si>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</si>
  <si>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</si>
  <si>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</si>
  <si>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</si>
  <si>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</si>
  <si>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</si>
  <si>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</si>
  <si>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</si>
  <si>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</si>
  <si>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</si>
  <si>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</si>
  <si>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</si>
  <si>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</si>
  <si>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</si>
  <si>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</si>
  <si>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</si>
  <si>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</si>
  <si>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</si>
  <si>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</si>
  <si>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</si>
  <si>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</si>
  <si>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</si>
  <si>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</si>
  <si>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</si>
  <si>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</si>
  <si>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</si>
  <si>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</si>
  <si>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</si>
  <si>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</si>
  <si>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</si>
  <si>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</si>
  <si>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</si>
  <si>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</si>
  <si>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</si>
  <si>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</si>
  <si>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</si>
  <si>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</si>
  <si>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</si>
  <si>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</si>
  <si>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</si>
  <si>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</si>
  <si>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</si>
  <si>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</si>
  <si>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</si>
  <si>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</si>
  <si>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</si>
  <si>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</si>
  <si>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</si>
  <si>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</si>
  <si>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</si>
  <si>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</si>
  <si>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</si>
  <si>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</si>
  <si>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</si>
  <si>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</si>
  <si>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</si>
  <si>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</si>
  <si>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</si>
  <si>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</si>
  <si>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</si>
  <si>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</si>
  <si>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</si>
  <si>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</si>
  <si>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</si>
  <si>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</si>
  <si>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</si>
  <si>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</si>
  <si>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</si>
  <si>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</si>
  <si>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</si>
  <si>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</si>
  <si>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</si>
  <si>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</si>
  <si>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</si>
  <si>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</si>
  <si>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</si>
  <si>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</si>
  <si>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</si>
  <si>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</si>
  <si>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</si>
  <si>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</si>
  <si>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</si>
  <si>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</si>
  <si>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</si>
  <si>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</si>
  <si>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</si>
  <si>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</si>
  <si>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</si>
  <si>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</si>
  <si>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</si>
  <si>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</si>
  <si>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</si>
  <si>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</si>
  <si>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</si>
  <si>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</si>
  <si>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</si>
  <si>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</si>
  <si>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</si>
  <si>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</si>
  <si>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</si>
  <si>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</si>
  <si>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</si>
  <si>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</si>
  <si>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</si>
  <si>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</si>
  <si>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</si>
  <si>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</si>
  <si>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</si>
  <si>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</si>
  <si>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</si>
  <si>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</si>
  <si>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</si>
  <si>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</si>
  <si>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</si>
  <si>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</si>
  <si>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</si>
  <si>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</si>
  <si>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</si>
  <si>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</si>
  <si>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</si>
  <si>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</si>
  <si>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</si>
  <si>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</si>
  <si>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</si>
  <si>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</si>
  <si>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</si>
  <si>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</si>
  <si>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</si>
  <si>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</si>
  <si>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</si>
  <si>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</si>
  <si>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</si>
  <si>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</si>
  <si>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</si>
  <si>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</si>
  <si>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</si>
  <si>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</si>
  <si>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</si>
  <si>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</si>
  <si>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</si>
  <si>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</si>
  <si>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</si>
  <si>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</si>
  <si>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</si>
  <si>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</si>
  <si>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</si>
  <si>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</si>
  <si>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</si>
  <si>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</si>
  <si>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</si>
  <si>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</si>
  <si>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</si>
  <si>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</si>
  <si>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</si>
  <si>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</si>
  <si>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</si>
  <si>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</si>
  <si>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</si>
  <si>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</si>
  <si>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</si>
  <si>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</si>
  <si>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</si>
  <si>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</si>
  <si>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</si>
  <si>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</si>
  <si>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</si>
  <si>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</si>
  <si>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</si>
  <si>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</si>
  <si>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</si>
  <si>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</si>
  <si>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</si>
  <si>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</si>
  <si>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</si>
  <si>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</si>
  <si>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</si>
  <si>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</si>
  <si>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</si>
  <si>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</si>
  <si>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</si>
  <si>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</si>
  <si>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</si>
  <si>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</si>
  <si>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</si>
  <si>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</si>
  <si>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</si>
  <si>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</si>
  <si>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</si>
  <si>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</si>
  <si>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</si>
  <si>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</si>
  <si>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</si>
  <si>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</si>
  <si>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</si>
  <si>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</si>
  <si>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</si>
  <si>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</si>
  <si>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</si>
  <si>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</si>
  <si>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</si>
  <si>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</si>
  <si>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</si>
  <si>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</si>
  <si>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</si>
  <si>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</si>
  <si>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</si>
  <si>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</si>
  <si>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</si>
  <si>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</si>
  <si>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</si>
  <si>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</si>
  <si>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</si>
  <si>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</si>
  <si>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</si>
  <si>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</si>
  <si>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</si>
  <si>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</si>
  <si>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</si>
  <si>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</si>
  <si>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</si>
  <si>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</si>
  <si>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</si>
  <si>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</si>
  <si>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</si>
  <si>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</si>
  <si>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</si>
  <si>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</si>
  <si>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</si>
  <si>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</si>
  <si>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</si>
  <si>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</si>
  <si>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</si>
  <si>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</si>
  <si>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</si>
  <si>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</si>
  <si>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</si>
  <si>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</si>
  <si>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</si>
  <si>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</si>
  <si>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</si>
  <si>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</si>
  <si>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</si>
  <si>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</si>
  <si>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</si>
  <si>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</si>
  <si>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</si>
  <si>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</si>
  <si>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</si>
  <si>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</si>
  <si>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</si>
  <si>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</si>
  <si>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</si>
  <si>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</si>
  <si>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</si>
  <si>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</si>
  <si>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</si>
  <si>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</si>
  <si>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</si>
  <si>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</si>
  <si>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</si>
  <si>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</si>
  <si>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</si>
  <si>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</si>
  <si>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</si>
  <si>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</si>
  <si>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</si>
  <si>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</si>
  <si>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</si>
  <si>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</si>
  <si>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</si>
  <si>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</si>
  <si>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</si>
  <si>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</si>
  <si>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</si>
  <si>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</si>
  <si>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</si>
  <si>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</si>
  <si>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</si>
  <si>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</si>
  <si>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</si>
  <si>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</si>
  <si>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</si>
  <si>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</si>
  <si>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</si>
  <si>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</si>
  <si>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</si>
  <si>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</si>
  <si>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</si>
  <si>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</si>
  <si>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</si>
  <si>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</si>
  <si>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</si>
  <si>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</si>
  <si>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</si>
  <si>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</si>
  <si>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</si>
  <si>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</si>
  <si>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</si>
  <si>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</si>
  <si>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</si>
  <si>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</si>
  <si>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</si>
  <si>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</si>
  <si>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</si>
  <si>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</si>
  <si>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</si>
  <si>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</si>
  <si>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</si>
  <si>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</si>
  <si>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</si>
  <si>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</si>
  <si>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</si>
  <si>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</si>
  <si>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</si>
  <si>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</si>
  <si>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</si>
  <si>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</si>
  <si>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</si>
  <si>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</si>
  <si>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</si>
  <si>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</si>
  <si>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</si>
  <si>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</si>
  <si>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</si>
  <si>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</si>
  <si>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</si>
  <si>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</si>
  <si>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</si>
  <si>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</si>
  <si>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</si>
  <si>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</si>
  <si>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</si>
  <si>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</si>
  <si>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</si>
  <si>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</si>
  <si>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</si>
  <si>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</si>
  <si>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</si>
  <si>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</si>
  <si>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</si>
  <si>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</si>
  <si>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</si>
  <si>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</si>
  <si>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</si>
  <si>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</si>
  <si>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</si>
  <si>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</si>
  <si>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</si>
  <si>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</si>
  <si>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</si>
  <si>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</si>
  <si>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</si>
  <si>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</si>
  <si>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</si>
  <si>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</si>
  <si>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</si>
  <si>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</si>
  <si>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</si>
  <si>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</si>
  <si>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</si>
  <si>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</si>
  <si>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</si>
  <si>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</si>
  <si>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</si>
  <si>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</si>
  <si>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</si>
  <si>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</si>
  <si>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</si>
  <si>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</si>
  <si>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</si>
  <si>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</si>
  <si>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</si>
  <si>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</si>
  <si>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</si>
  <si>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</si>
  <si>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</si>
  <si>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</si>
  <si>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</si>
  <si>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</si>
  <si>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</si>
  <si>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</si>
  <si>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</si>
  <si>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</si>
  <si>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</si>
  <si>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</si>
  <si>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</si>
  <si>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</si>
  <si>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</si>
  <si>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</si>
  <si>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</si>
  <si>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</si>
  <si>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</si>
  <si>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</si>
  <si>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</si>
  <si>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</si>
  <si>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</si>
  <si>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</si>
  <si>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</si>
  <si>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</si>
  <si>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</si>
  <si>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</si>
  <si>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</si>
  <si>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</si>
  <si>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</si>
  <si>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</si>
  <si>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</si>
  <si>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</si>
  <si>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</si>
  <si>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</si>
  <si>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</si>
  <si>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</si>
  <si>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</si>
  <si>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</si>
  <si>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</si>
  <si>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</si>
  <si>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</si>
  <si>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</si>
  <si>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</si>
  <si>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</si>
  <si>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</si>
  <si>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</si>
  <si>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</si>
  <si>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</si>
  <si>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</si>
  <si>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</si>
  <si>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</si>
  <si>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</si>
  <si>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</si>
  <si>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</si>
  <si>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</si>
  <si>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</si>
  <si>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</si>
  <si>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</si>
  <si>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</si>
  <si>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</si>
  <si>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</si>
  <si>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</si>
  <si>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</si>
  <si>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</si>
  <si>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</si>
  <si>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</si>
  <si>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</si>
  <si>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</si>
  <si>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</si>
  <si>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</si>
  <si>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</si>
  <si>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</si>
  <si>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</si>
  <si>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</si>
  <si>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</si>
  <si>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</si>
  <si>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</si>
  <si>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</si>
  <si>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</si>
  <si>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</si>
  <si>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</si>
  <si>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</si>
  <si>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</si>
  <si>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</si>
  <si>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</si>
  <si>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</si>
  <si>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</si>
  <si>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</si>
  <si>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</si>
  <si>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</si>
  <si>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</si>
  <si>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</si>
  <si>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</si>
  <si>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</si>
  <si>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</si>
  <si>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</si>
  <si>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</si>
  <si>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</si>
  <si>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</si>
  <si>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</si>
  <si>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</si>
  <si>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</si>
  <si>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</si>
  <si>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</si>
  <si>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</si>
  <si>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</si>
  <si>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</si>
  <si>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</si>
  <si>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</si>
  <si>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</si>
  <si>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</si>
  <si>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</si>
  <si>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</si>
  <si>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</si>
  <si>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</si>
  <si>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</si>
  <si>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</si>
  <si>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</si>
  <si>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</si>
  <si>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</si>
  <si>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</si>
  <si>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</si>
  <si>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</si>
  <si>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</si>
  <si>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</si>
  <si>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</si>
  <si>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</si>
  <si>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</si>
  <si>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</si>
  <si>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</si>
  <si>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</si>
  <si>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</si>
  <si>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</si>
  <si>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</si>
  <si>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</si>
  <si>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</si>
  <si>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</si>
  <si>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</si>
  <si>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</si>
  <si>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</si>
  <si>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</si>
  <si>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</si>
  <si>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</si>
  <si>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</si>
  <si>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</si>
  <si>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</si>
  <si>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</si>
  <si>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</si>
  <si>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</si>
  <si>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</si>
  <si>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</si>
  <si>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</si>
  <si>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</si>
  <si>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</si>
  <si>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</si>
  <si>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</si>
  <si>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</si>
  <si>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</si>
  <si>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</si>
  <si>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</si>
  <si>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</si>
  <si>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</si>
  <si>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</si>
  <si>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</si>
  <si>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</si>
  <si>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</si>
  <si>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</si>
  <si>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</si>
  <si>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</si>
  <si>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</si>
  <si>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</si>
  <si>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</si>
  <si>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</si>
  <si>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</si>
  <si>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</si>
  <si>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</si>
  <si>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</si>
  <si>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</si>
  <si>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</si>
  <si>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</si>
  <si>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</si>
  <si>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</si>
  <si>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</si>
  <si>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</si>
  <si>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</si>
  <si>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</si>
  <si>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</si>
  <si>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</si>
  <si>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</si>
  <si>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</si>
  <si>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</si>
  <si>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</si>
  <si>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</si>
  <si>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</si>
  <si>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</si>
  <si>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</si>
  <si>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</si>
  <si>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</si>
  <si>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</si>
  <si>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</si>
  <si>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</si>
  <si>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</si>
  <si>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</si>
  <si>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</si>
  <si>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</si>
  <si>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</si>
  <si>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</si>
  <si>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</si>
  <si>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</si>
  <si>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</si>
  <si>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</si>
  <si>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</si>
  <si>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</si>
  <si>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</si>
  <si>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</si>
  <si>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</si>
  <si>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</si>
  <si>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</si>
  <si>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</si>
  <si>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</si>
  <si>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</si>
  <si>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</si>
  <si>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</si>
  <si>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</si>
  <si>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</si>
  <si>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</si>
  <si>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</si>
  <si>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</si>
  <si>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</si>
  <si>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</si>
  <si>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</si>
  <si>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</si>
  <si>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</si>
  <si>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</si>
  <si>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</si>
  <si>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</si>
  <si>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</si>
  <si>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</si>
  <si>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</si>
  <si>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</si>
  <si>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</si>
  <si>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</si>
  <si>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</si>
  <si>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</si>
  <si>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</si>
  <si>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</si>
  <si>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</si>
  <si>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</si>
  <si>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</si>
  <si>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</si>
  <si>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</si>
  <si>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</si>
  <si>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</si>
  <si>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</si>
  <si>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</si>
  <si>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</si>
  <si>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</si>
  <si>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</si>
  <si>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</si>
  <si>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</si>
  <si>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</si>
  <si>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</si>
  <si>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</si>
  <si>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</si>
  <si>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</si>
  <si>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</si>
  <si>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</si>
  <si>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</si>
  <si>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</si>
  <si>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</si>
  <si>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</si>
  <si>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</si>
  <si>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</si>
  <si>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</si>
  <si>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</si>
  <si>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</si>
  <si>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</si>
  <si>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</si>
  <si>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</si>
  <si>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</si>
  <si>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</si>
  <si>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</si>
  <si>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</si>
  <si>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</si>
  <si>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</si>
  <si>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</si>
  <si>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</si>
  <si>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</si>
  <si>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</si>
  <si>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</si>
  <si>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</si>
  <si>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</si>
  <si>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</si>
  <si>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</si>
  <si>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</si>
  <si>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</si>
  <si>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</si>
  <si>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</si>
  <si>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</si>
  <si>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</si>
  <si>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</si>
  <si>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</si>
  <si>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</si>
  <si>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</si>
  <si>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</si>
  <si>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</si>
  <si>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</si>
  <si>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</si>
  <si>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</si>
  <si>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</si>
  <si>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</si>
  <si>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</si>
  <si>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</si>
  <si>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</si>
  <si>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</si>
  <si>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</si>
  <si>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</si>
  <si>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</si>
  <si>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</si>
  <si>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</si>
  <si>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</si>
  <si>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</si>
  <si>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</si>
  <si>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</si>
  <si>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</si>
  <si>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</si>
  <si>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</si>
  <si>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</si>
  <si>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</si>
  <si>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</si>
  <si>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</si>
  <si>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</si>
  <si>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</si>
  <si>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</si>
  <si>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</si>
  <si>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</si>
  <si>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</si>
  <si>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</si>
  <si>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</si>
  <si>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</si>
  <si>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</si>
  <si>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</si>
  <si>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</si>
  <si>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</si>
  <si>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</si>
  <si>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</si>
  <si>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</si>
  <si>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</si>
  <si>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</si>
  <si>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</si>
  <si>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</si>
  <si>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</si>
  <si>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</si>
  <si>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</si>
  <si>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</si>
  <si>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</si>
  <si>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</si>
  <si>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</si>
  <si>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</si>
  <si>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</si>
  <si>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</si>
  <si>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</si>
  <si>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</si>
  <si>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</si>
  <si>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</si>
  <si>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</si>
  <si>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</si>
  <si>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</si>
  <si>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</si>
  <si>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</si>
  <si>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</si>
  <si>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</si>
  <si>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</si>
  <si>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</si>
  <si>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</si>
  <si>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</si>
  <si>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</si>
  <si>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</si>
  <si>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</si>
  <si>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</si>
  <si>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</si>
  <si>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</si>
  <si>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</si>
  <si>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</si>
  <si>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</si>
  <si>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</si>
  <si>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</si>
  <si>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</si>
  <si>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</si>
  <si>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</si>
  <si>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</si>
  <si>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</si>
  <si>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</si>
  <si>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</si>
  <si>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</si>
  <si>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</si>
  <si>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</si>
  <si>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</si>
  <si>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</si>
  <si>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</si>
  <si>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</si>
  <si>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</si>
  <si>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</si>
  <si>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</si>
  <si>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</si>
  <si>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</si>
  <si>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</si>
  <si>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</si>
  <si>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</si>
  <si>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</si>
  <si>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</si>
  <si>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</si>
  <si>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</si>
  <si>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</si>
  <si>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</si>
  <si>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</si>
  <si>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</si>
  <si>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</si>
  <si>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</si>
  <si>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</si>
  <si>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</si>
  <si>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</si>
  <si>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</si>
  <si>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</si>
  <si>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</si>
  <si>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</si>
  <si>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</si>
  <si>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</si>
  <si>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</si>
  <si>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</si>
  <si>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</si>
  <si>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</si>
  <si>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</si>
  <si>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</si>
  <si>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</si>
  <si>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</si>
  <si>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</si>
  <si>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</si>
  <si>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</si>
  <si>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</si>
  <si>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</si>
  <si>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</si>
  <si>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</si>
  <si>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</si>
  <si>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</si>
  <si>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</si>
  <si>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</si>
  <si>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</si>
  <si>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</si>
  <si>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</si>
  <si>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</si>
  <si>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</si>
  <si>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</si>
  <si>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</si>
  <si>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</si>
  <si>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</si>
  <si>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</si>
  <si>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</si>
  <si>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</si>
  <si>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</si>
  <si>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</si>
  <si>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</si>
  <si>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</si>
  <si>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</si>
  <si>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</si>
  <si>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</si>
  <si>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</si>
  <si>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</si>
  <si>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</si>
  <si>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</si>
  <si>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</si>
  <si>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</si>
  <si>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</si>
  <si>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</si>
  <si>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</si>
  <si>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</si>
  <si>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</si>
  <si>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</si>
  <si>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</si>
  <si>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</si>
  <si>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</si>
  <si>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</si>
  <si>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</si>
  <si>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</si>
  <si>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</si>
  <si>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</si>
  <si>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</si>
  <si>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</si>
  <si>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</si>
  <si>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</si>
  <si>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</si>
  <si>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</si>
  <si>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</si>
  <si>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</si>
  <si>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</si>
  <si>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</si>
  <si>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</si>
  <si>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</si>
  <si>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</si>
  <si>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</si>
  <si>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</si>
  <si>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</si>
  <si>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</si>
  <si>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</si>
  <si>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</si>
  <si>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</si>
  <si>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</si>
  <si>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</si>
  <si>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</si>
  <si>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</si>
  <si>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</si>
  <si>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</si>
  <si>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</si>
  <si>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</si>
  <si>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</si>
  <si>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</si>
  <si>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</si>
  <si>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</si>
  <si>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</si>
  <si>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</si>
  <si>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</si>
  <si>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</si>
  <si>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</si>
  <si>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</si>
  <si>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</si>
  <si>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</si>
  <si>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</si>
  <si>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</si>
  <si>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</si>
  <si>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</si>
  <si>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</si>
  <si>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</si>
  <si>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</si>
  <si>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</si>
  <si>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</si>
  <si>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</si>
  <si>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</si>
  <si>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</si>
  <si>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</si>
  <si>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</si>
  <si>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</si>
  <si>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</si>
  <si>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</si>
  <si>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</si>
  <si>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</si>
  <si>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</si>
  <si>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</si>
  <si>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</si>
  <si>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</si>
  <si>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</si>
  <si>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</si>
  <si>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</si>
  <si>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</si>
  <si>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</si>
  <si>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</si>
  <si>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</si>
  <si>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</si>
  <si>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</si>
  <si>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</si>
  <si>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</si>
  <si>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</si>
  <si>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</si>
  <si>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</si>
  <si>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</si>
  <si>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</si>
  <si>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</si>
  <si>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</si>
  <si>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</si>
  <si>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</si>
  <si>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</si>
  <si>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</si>
  <si>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</si>
  <si>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</si>
  <si>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</si>
  <si>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</si>
  <si>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</si>
  <si>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</si>
  <si>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</si>
  <si>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</si>
  <si>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</si>
  <si>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</si>
  <si>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</si>
  <si>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</si>
  <si>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</si>
  <si>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</si>
  <si>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</si>
  <si>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</si>
  <si>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</si>
  <si>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</si>
  <si>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</si>
  <si>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</si>
  <si>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</si>
  <si>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</si>
  <si>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</si>
  <si>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</si>
  <si>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</si>
  <si>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</si>
  <si>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</si>
  <si>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</si>
  <si>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</si>
  <si>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</si>
  <si>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</si>
  <si>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</si>
  <si>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</si>
  <si>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</si>
  <si>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</si>
  <si>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</si>
  <si>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</si>
  <si>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</si>
  <si>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</si>
  <si>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</si>
  <si>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</si>
  <si>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</si>
  <si>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</si>
  <si>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</si>
  <si>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</si>
  <si>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</si>
  <si>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</si>
  <si>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</si>
  <si>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</si>
  <si>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</si>
  <si>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</si>
  <si>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</si>
  <si>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</si>
  <si>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</si>
  <si>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</si>
  <si>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</si>
  <si>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</si>
  <si>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</si>
  <si>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</si>
  <si>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</si>
  <si>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</si>
  <si>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</si>
  <si>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</si>
  <si>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</si>
  <si>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</si>
  <si>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</si>
  <si>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</si>
  <si>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</si>
  <si>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</si>
  <si>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</si>
  <si>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</si>
  <si>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</si>
  <si>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</si>
  <si>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</si>
  <si>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</si>
  <si>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</si>
  <si>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</si>
  <si>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</si>
  <si>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</si>
  <si>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</si>
  <si>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</si>
  <si>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</si>
  <si>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</si>
  <si>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</si>
  <si>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</si>
  <si>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</si>
  <si>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</si>
  <si>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</si>
  <si>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</si>
  <si>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</si>
  <si>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</si>
  <si>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</si>
  <si>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</si>
  <si>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</si>
  <si>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</si>
  <si>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</si>
  <si>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</si>
  <si>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</si>
  <si>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</si>
  <si>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</si>
  <si>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</si>
  <si>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</si>
  <si>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</si>
  <si>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</si>
  <si>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</si>
  <si>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</si>
  <si>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</si>
  <si>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</si>
  <si>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</si>
  <si>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</si>
  <si>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</si>
  <si>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</si>
  <si>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</si>
  <si>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</si>
  <si>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</si>
  <si>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</si>
  <si>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</si>
  <si>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</si>
  <si>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</si>
  <si>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</si>
  <si>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</si>
  <si>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</si>
  <si>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</si>
  <si>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</si>
  <si>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</si>
  <si>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</si>
  <si>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</si>
  <si>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</si>
  <si>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</si>
  <si>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</si>
  <si>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</si>
  <si>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</si>
  <si>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</si>
  <si>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</si>
  <si>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</si>
  <si>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</si>
  <si>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</si>
  <si>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</si>
  <si>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</si>
  <si>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</si>
  <si>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</si>
  <si>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</si>
  <si>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</si>
  <si>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</si>
  <si>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</si>
  <si>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</si>
  <si>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</si>
  <si>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</si>
  <si>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</si>
  <si>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</si>
  <si>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</si>
  <si>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</si>
  <si>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</si>
  <si>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</si>
  <si>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</si>
  <si>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</si>
  <si>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</si>
  <si>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</si>
  <si>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</si>
  <si>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</si>
  <si>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</si>
  <si>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</si>
  <si>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</si>
  <si>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</si>
  <si>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</si>
  <si>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</si>
  <si>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</si>
  <si>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</si>
  <si>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</si>
  <si>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</si>
  <si>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</si>
  <si>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</si>
  <si>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</si>
  <si>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</si>
  <si>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</si>
  <si>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</si>
  <si>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</si>
  <si>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</si>
  <si>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</si>
  <si>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</si>
  <si>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</si>
  <si>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</si>
  <si>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</si>
  <si>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</si>
  <si>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</si>
  <si>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</si>
  <si>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</si>
  <si>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</si>
  <si>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</si>
  <si>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</si>
  <si>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</si>
  <si>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</si>
  <si>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</si>
  <si>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</si>
  <si>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</si>
  <si>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</si>
  <si>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</si>
  <si>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</si>
  <si>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</si>
  <si>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</si>
  <si>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</si>
  <si>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</si>
  <si>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</si>
  <si>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</si>
  <si>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</si>
  <si>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</si>
  <si>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</si>
  <si>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</si>
  <si>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</si>
  <si>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</si>
  <si>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</si>
  <si>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</si>
  <si>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</si>
  <si>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</si>
  <si>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</si>
  <si>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</si>
  <si>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</si>
  <si>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</si>
  <si>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</si>
  <si>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</si>
  <si>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</si>
  <si>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</si>
  <si>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</si>
  <si>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</si>
  <si>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</si>
  <si>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</si>
  <si>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</si>
  <si>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</si>
  <si>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</si>
  <si>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</si>
  <si>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</si>
  <si>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</si>
  <si>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</si>
  <si>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</si>
  <si>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</si>
  <si>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</si>
  <si>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</si>
  <si>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</si>
  <si>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</si>
  <si>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</si>
  <si>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</si>
  <si>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</si>
  <si>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</si>
  <si>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</si>
  <si>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</si>
  <si>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</si>
  <si>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</si>
  <si>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</si>
  <si>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</si>
  <si>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</si>
  <si>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</si>
  <si>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</si>
  <si>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</si>
  <si>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</si>
  <si>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</si>
  <si>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</si>
  <si>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</si>
  <si>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</si>
  <si>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</si>
  <si>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</si>
  <si>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</si>
  <si>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</si>
  <si>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</si>
  <si>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</si>
  <si>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</si>
  <si>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</si>
  <si>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</si>
  <si>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</si>
  <si>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</si>
  <si>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</si>
  <si>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</si>
  <si>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</si>
  <si>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</si>
  <si>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</si>
  <si>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</si>
  <si>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</si>
  <si>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</si>
  <si>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</si>
  <si>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</si>
  <si>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</si>
  <si>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</si>
  <si>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</si>
  <si>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</si>
  <si>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</si>
  <si>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</si>
  <si>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</si>
  <si>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</si>
  <si>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</si>
  <si>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</si>
  <si>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</si>
  <si>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</si>
  <si>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</si>
  <si>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</si>
  <si>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</si>
  <si>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</si>
  <si>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</si>
  <si>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</si>
  <si>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</si>
  <si>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</si>
  <si>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</si>
  <si>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</si>
  <si>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</si>
  <si>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</si>
  <si>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</si>
  <si>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</si>
  <si>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</si>
  <si>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</si>
  <si>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</si>
  <si>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</si>
  <si>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</si>
  <si>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</si>
  <si>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</si>
  <si>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</si>
  <si>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</si>
  <si>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</si>
  <si>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</si>
  <si>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</si>
  <si>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</si>
  <si>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</si>
  <si>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</si>
  <si>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</si>
  <si>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</si>
  <si>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</si>
  <si>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</si>
  <si>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</si>
  <si>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</si>
  <si>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</si>
  <si>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</si>
  <si>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</si>
  <si>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</si>
  <si>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</si>
  <si>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</si>
  <si>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</si>
  <si>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</si>
  <si>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</si>
  <si>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</si>
  <si>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</si>
  <si>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</si>
  <si>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</si>
  <si>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</si>
  <si>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</si>
  <si>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</si>
  <si>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</si>
  <si>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</si>
  <si>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</si>
  <si>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</si>
  <si>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</si>
  <si>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</si>
  <si>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</si>
  <si>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</si>
  <si>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</si>
  <si>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</si>
  <si>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</si>
  <si>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</si>
  <si>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</si>
  <si>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</si>
  <si>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</si>
  <si>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</si>
  <si>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</si>
  <si>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</si>
  <si>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</si>
  <si>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</si>
  <si>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</si>
  <si>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</si>
  <si>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</si>
  <si>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</si>
  <si>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</si>
  <si>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</si>
  <si>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</si>
  <si>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</si>
  <si>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</si>
  <si>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</si>
  <si>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</si>
  <si>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</si>
  <si>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</si>
  <si>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</si>
  <si>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</si>
  <si>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</si>
  <si>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</si>
  <si>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</si>
  <si>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</si>
  <si>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</si>
  <si>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</si>
  <si>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</si>
  <si>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</si>
  <si>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</si>
  <si>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</si>
  <si>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</si>
  <si>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</si>
  <si>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</si>
  <si>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</si>
  <si>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</si>
  <si>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</si>
  <si>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</si>
  <si>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</si>
  <si>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</si>
  <si>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</si>
  <si>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</si>
  <si>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</si>
  <si>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</si>
  <si>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</si>
  <si>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</si>
  <si>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</si>
  <si>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</si>
  <si>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</si>
  <si>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</si>
  <si>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</si>
  <si>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</si>
  <si>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</si>
  <si>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</si>
  <si>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</si>
  <si>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</si>
  <si>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</si>
  <si>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</si>
  <si>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</si>
  <si>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</si>
  <si>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</si>
  <si>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</si>
  <si>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</si>
  <si>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</si>
  <si>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</si>
  <si>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</si>
  <si>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</si>
  <si>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</si>
  <si>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</si>
  <si>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</si>
  <si>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</si>
  <si>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</si>
  <si>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</si>
  <si>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</si>
  <si>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</si>
  <si>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</si>
  <si>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</si>
  <si>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</si>
  <si>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</si>
  <si>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</si>
  <si>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</si>
  <si>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</si>
  <si>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</si>
  <si>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</si>
  <si>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</si>
  <si>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</si>
  <si>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</si>
  <si>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</si>
  <si>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</si>
  <si>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</si>
  <si>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</si>
  <si>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</si>
  <si>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</si>
  <si>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</si>
  <si>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</si>
  <si>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</si>
  <si>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</si>
  <si>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</si>
  <si>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</si>
  <si>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</si>
  <si>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</si>
  <si>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</si>
  <si>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</si>
  <si>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</si>
  <si>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</si>
  <si>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</si>
  <si>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</si>
  <si>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</si>
  <si>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</si>
  <si>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</si>
  <si>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</si>
  <si>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</si>
  <si>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</si>
  <si>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</si>
  <si>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</si>
  <si>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</si>
  <si>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</si>
  <si>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</si>
  <si>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</si>
  <si>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</si>
  <si>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</si>
  <si>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</si>
  <si>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</si>
  <si>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</si>
  <si>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</si>
  <si>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</si>
  <si>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</si>
  <si>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</si>
  <si>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</si>
  <si>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</si>
  <si>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</si>
  <si>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</si>
  <si>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</si>
  <si>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</si>
  <si>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</si>
  <si>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</si>
  <si>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</si>
  <si>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</si>
  <si>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</si>
  <si>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</si>
  <si>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</si>
  <si>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</si>
  <si>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</si>
  <si>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</si>
  <si>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</si>
  <si>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</si>
  <si>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</si>
  <si>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</si>
  <si>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</si>
  <si>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</si>
  <si>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</si>
  <si>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</si>
  <si>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</si>
  <si>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</si>
  <si>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</si>
  <si>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</si>
  <si>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</si>
  <si>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</si>
  <si>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</si>
  <si>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</si>
  <si>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</si>
  <si>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</si>
  <si>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</si>
  <si>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</si>
  <si>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</si>
  <si>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</si>
  <si>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</si>
  <si>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</si>
  <si>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</si>
  <si>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</si>
  <si>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</si>
  <si>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</si>
  <si>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</si>
  <si>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</si>
  <si>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</si>
  <si>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</si>
  <si>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</si>
  <si>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</si>
  <si>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</si>
  <si>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</si>
  <si>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</si>
  <si>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</si>
  <si>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</si>
  <si>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</si>
  <si>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</si>
  <si>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</si>
  <si>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</si>
  <si>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</si>
  <si>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</si>
  <si>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</si>
  <si>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</si>
  <si>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</si>
  <si>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</si>
  <si>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</si>
  <si>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</si>
  <si>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</si>
  <si>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</si>
  <si>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</si>
  <si>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</si>
  <si>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</si>
  <si>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</si>
  <si>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</si>
  <si>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</si>
  <si>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</si>
  <si>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</si>
  <si>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</si>
  <si>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</si>
  <si>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</si>
  <si>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</si>
  <si>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</si>
  <si>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</si>
  <si>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</si>
  <si>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</si>
  <si>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</si>
  <si>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</si>
  <si>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</si>
  <si>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</si>
  <si>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</si>
  <si>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</si>
  <si>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</si>
  <si>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</si>
  <si>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</si>
  <si>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</si>
  <si>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</si>
  <si>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</si>
  <si>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</si>
  <si>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</si>
  <si>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</si>
  <si>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</si>
  <si>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</si>
  <si>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</si>
  <si>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</si>
  <si>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</si>
  <si>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</si>
  <si>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</si>
  <si>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</si>
  <si>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</si>
  <si>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</si>
  <si>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</si>
  <si>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</si>
  <si>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</si>
  <si>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</si>
  <si>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</si>
  <si>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</si>
  <si>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</si>
  <si>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</si>
  <si>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</si>
  <si>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</si>
  <si>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</si>
  <si>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</si>
  <si>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</si>
  <si>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</si>
  <si>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</si>
  <si>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</si>
  <si>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</si>
  <si>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</si>
  <si>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</si>
  <si>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</si>
  <si>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</si>
  <si>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</si>
  <si>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</si>
  <si>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</si>
  <si>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</si>
  <si>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</si>
  <si>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</si>
  <si>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</si>
  <si>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</si>
  <si>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</si>
  <si>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</si>
  <si>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</si>
  <si>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</si>
  <si>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</si>
  <si>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</si>
  <si>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</si>
  <si>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</si>
  <si>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</si>
  <si>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</si>
  <si>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</si>
  <si>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</si>
  <si>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</si>
  <si>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</si>
  <si>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</si>
  <si>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</si>
  <si>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</si>
  <si>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</si>
  <si>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</si>
  <si>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</si>
  <si>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</si>
  <si>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</si>
  <si>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</si>
  <si>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</si>
  <si>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</si>
  <si>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</si>
  <si>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</si>
  <si>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</si>
  <si>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</si>
  <si>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</si>
  <si>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</si>
  <si>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</si>
  <si>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</si>
  <si>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</si>
  <si>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</si>
  <si>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</si>
  <si>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</si>
  <si>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</si>
  <si>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</si>
  <si>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</si>
  <si>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</si>
  <si>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</si>
  <si>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</si>
  <si>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</si>
  <si>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</si>
  <si>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</si>
  <si>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</si>
  <si>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</si>
  <si>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</si>
  <si>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</si>
  <si>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</si>
  <si>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</si>
  <si>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</si>
  <si>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</si>
  <si>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</si>
  <si>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</si>
  <si>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</si>
  <si>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</si>
  <si>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</si>
  <si>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</si>
  <si>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</si>
  <si>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</si>
  <si>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</si>
  <si>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</si>
  <si>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</si>
  <si>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</si>
  <si>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</si>
  <si>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</si>
  <si>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</si>
  <si>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</si>
  <si>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</si>
  <si>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</si>
  <si>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</si>
  <si>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</si>
  <si>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</si>
  <si>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</si>
  <si>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</si>
  <si>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</si>
  <si>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</si>
  <si>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</si>
  <si>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</si>
  <si>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</si>
  <si>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</si>
  <si>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</si>
  <si>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</si>
  <si>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</si>
  <si>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</si>
  <si>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</si>
  <si>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</si>
  <si>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</si>
  <si>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</si>
  <si>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</si>
  <si>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</si>
  <si>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</si>
  <si>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</si>
  <si>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</si>
  <si>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</si>
  <si>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</si>
  <si>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</si>
  <si>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</si>
  <si>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</si>
  <si>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</si>
  <si>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</si>
  <si>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</si>
  <si>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</si>
  <si>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</si>
  <si>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</si>
  <si>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</si>
  <si>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</si>
  <si>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</si>
  <si>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</si>
  <si>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</si>
  <si>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</si>
  <si>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</si>
  <si>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</si>
  <si>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</si>
  <si>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</si>
  <si>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</si>
  <si>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</si>
  <si>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</si>
  <si>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</si>
  <si>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</si>
  <si>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</si>
  <si>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</si>
  <si>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</si>
  <si>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</si>
  <si>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</si>
  <si>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</si>
  <si>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</si>
  <si>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</si>
  <si>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</si>
  <si>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</si>
  <si>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</si>
  <si>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</si>
  <si>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</si>
  <si>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</si>
  <si>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</si>
  <si>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</si>
  <si>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</si>
  <si>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</si>
  <si>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</si>
  <si>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</si>
  <si>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</si>
  <si>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</si>
  <si>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</si>
  <si>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</si>
  <si>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</si>
  <si>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</si>
  <si>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</si>
  <si>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</si>
  <si>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</si>
  <si>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</si>
  <si>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</si>
  <si>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</si>
  <si>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</si>
  <si>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</si>
  <si>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</si>
  <si>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</si>
  <si>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</si>
  <si>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</si>
  <si>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</si>
  <si>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</si>
  <si>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</si>
  <si>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</si>
  <si>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</si>
  <si>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</si>
  <si>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</si>
  <si>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</si>
  <si>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</si>
  <si>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</si>
  <si>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</si>
  <si>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</si>
  <si>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</si>
  <si>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</si>
  <si>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</si>
  <si>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</si>
  <si>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</si>
  <si>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</si>
  <si>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</si>
  <si>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</si>
  <si>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</si>
  <si>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</si>
  <si>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</si>
  <si>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</si>
  <si>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</si>
  <si>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</si>
  <si>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</si>
  <si>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</si>
  <si>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</si>
  <si>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</si>
  <si>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</si>
  <si>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</si>
  <si>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</si>
  <si>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</si>
  <si>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</si>
  <si>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</si>
  <si>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</si>
  <si>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</si>
  <si>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</si>
  <si>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</si>
  <si>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</si>
  <si>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</si>
  <si>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</si>
  <si>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</si>
  <si>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</si>
  <si>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</si>
  <si>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</si>
  <si>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</si>
  <si>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</si>
  <si>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</si>
  <si>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</si>
  <si>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</si>
  <si>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</si>
  <si>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</si>
  <si>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</si>
  <si>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</si>
  <si>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</si>
  <si>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</si>
  <si>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</si>
  <si>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</si>
  <si>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</si>
  <si>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</si>
  <si>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</si>
  <si>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</si>
  <si>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</si>
  <si>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</si>
  <si>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</si>
  <si>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</si>
  <si>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</si>
  <si>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</si>
  <si>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</si>
  <si>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</si>
  <si>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</si>
  <si>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</si>
  <si>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</si>
  <si>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</si>
  <si>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</si>
  <si>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</si>
  <si>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</si>
  <si>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</si>
  <si>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</si>
  <si>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</si>
  <si>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</si>
  <si>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</si>
  <si>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</si>
  <si>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</si>
  <si>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</si>
  <si>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</si>
  <si>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</si>
  <si>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</si>
  <si>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</si>
  <si>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</si>
  <si>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</si>
  <si>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</si>
  <si>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</si>
  <si>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</si>
  <si>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</si>
  <si>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</si>
  <si>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</si>
  <si>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</si>
  <si>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</si>
  <si>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</si>
  <si>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</si>
  <si>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</si>
  <si>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</si>
  <si>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</si>
  <si>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</si>
  <si>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</si>
  <si>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</si>
  <si>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</si>
  <si>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</si>
  <si>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</si>
  <si>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</si>
  <si>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</si>
  <si>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</si>
  <si>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</si>
  <si>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</si>
  <si>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</si>
  <si>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</si>
  <si>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</si>
  <si>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</si>
  <si>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</si>
  <si>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</si>
  <si>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</si>
  <si>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</si>
  <si>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</si>
  <si>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</si>
  <si>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</si>
  <si>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</si>
  <si>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</si>
  <si>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</si>
  <si>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</si>
  <si>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</si>
  <si>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</si>
  <si>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</si>
  <si>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</si>
  <si>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</si>
  <si>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</si>
  <si>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</si>
  <si>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</si>
  <si>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</si>
  <si>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</si>
  <si>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</si>
  <si>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</si>
  <si>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</si>
  <si>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</si>
  <si>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</si>
  <si>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</si>
  <si>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</si>
  <si>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</si>
  <si>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</si>
  <si>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</si>
  <si>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</si>
  <si>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</si>
  <si>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</si>
  <si>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</si>
  <si>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</si>
  <si>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</si>
  <si>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</si>
  <si>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</si>
  <si>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</si>
  <si>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</si>
  <si>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</si>
  <si>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</si>
  <si>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</si>
  <si>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</si>
  <si>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</si>
  <si>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</si>
  <si>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</si>
  <si>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</si>
  <si>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</si>
  <si>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</si>
  <si>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</si>
  <si>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</si>
  <si>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</si>
  <si>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</si>
  <si>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</si>
  <si>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</si>
  <si>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</si>
  <si>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</si>
  <si>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</si>
  <si>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</si>
  <si>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</si>
  <si>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</si>
  <si>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</si>
  <si>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</si>
  <si>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</si>
  <si>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</si>
  <si>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</si>
  <si>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</si>
  <si>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</si>
  <si>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</si>
  <si>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</si>
  <si>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</si>
  <si>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</si>
  <si>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</si>
  <si>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</si>
  <si>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</si>
  <si>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</si>
  <si>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</si>
  <si>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</si>
  <si>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</si>
  <si>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</si>
  <si>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</si>
  <si>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</si>
  <si>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</si>
  <si>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</si>
  <si>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</si>
  <si>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</si>
  <si>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</si>
  <si>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</si>
  <si>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</si>
  <si>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</si>
  <si>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</si>
  <si>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</si>
  <si>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</si>
  <si>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</si>
  <si>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</si>
  <si>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</si>
  <si>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</si>
  <si>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</si>
  <si>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</si>
  <si>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</si>
  <si>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</si>
  <si>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</si>
  <si>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</si>
  <si>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</si>
  <si>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</si>
  <si>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</si>
  <si>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</si>
  <si>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</si>
  <si>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</si>
  <si>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</si>
  <si>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</si>
  <si>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</si>
  <si>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</si>
  <si>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</si>
  <si>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</si>
  <si>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</si>
  <si>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</si>
  <si>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</si>
  <si>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</si>
  <si>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</si>
  <si>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</si>
  <si>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</si>
  <si>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</si>
  <si>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</si>
  <si>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</si>
  <si>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</si>
  <si>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</si>
  <si>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</si>
  <si>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</si>
  <si>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</si>
  <si>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</si>
  <si>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</si>
  <si>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</si>
  <si>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</si>
  <si>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</si>
  <si>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</si>
  <si>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</si>
  <si>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</si>
  <si>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</si>
  <si>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</si>
  <si>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</si>
  <si>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</si>
  <si>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</si>
  <si>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</si>
  <si>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</si>
  <si>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</si>
  <si>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</si>
  <si>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</si>
  <si>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</si>
  <si>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</si>
  <si>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</si>
  <si>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</si>
  <si>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</si>
  <si>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</si>
  <si>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</si>
  <si>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</si>
  <si>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</si>
  <si>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</si>
  <si>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</si>
  <si>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</si>
  <si>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</si>
  <si>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</si>
  <si>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</si>
  <si>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</si>
  <si>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</si>
  <si>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</si>
  <si>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</si>
  <si>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</si>
  <si>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</si>
  <si>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</si>
  <si>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</si>
  <si>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</si>
  <si>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</si>
  <si>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</si>
  <si>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</si>
  <si>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</si>
  <si>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</si>
  <si>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</si>
  <si>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</si>
  <si>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</si>
  <si>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</si>
  <si>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</si>
  <si>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</si>
  <si>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</si>
  <si>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</si>
  <si>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</si>
  <si>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</si>
  <si>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</si>
  <si>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</si>
  <si>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</si>
  <si>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</si>
  <si>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</si>
  <si>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</si>
  <si>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</si>
  <si>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</si>
  <si>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</si>
  <si>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</si>
  <si>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</si>
  <si>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</si>
  <si>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</si>
  <si>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</si>
  <si>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</si>
  <si>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</si>
  <si>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</si>
  <si>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</si>
  <si>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</si>
  <si>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</si>
  <si>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</si>
  <si>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</si>
  <si>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</si>
  <si>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</si>
  <si>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</si>
  <si>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</si>
  <si>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</si>
  <si>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</si>
  <si>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</si>
  <si>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</si>
  <si>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</si>
  <si>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</si>
  <si>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</si>
  <si>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</si>
  <si>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</si>
  <si>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</si>
  <si>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</si>
  <si>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</si>
  <si>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</si>
  <si>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</si>
  <si>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</si>
  <si>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</si>
  <si>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</si>
  <si>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</si>
  <si>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</si>
  <si>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</si>
  <si>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</si>
  <si>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</si>
  <si>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</si>
  <si>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</si>
  <si>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</si>
  <si>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</si>
  <si>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</si>
  <si>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</si>
  <si>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</si>
  <si>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</si>
  <si>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</si>
  <si>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</si>
  <si>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</si>
  <si>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</si>
  <si>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</si>
  <si>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</si>
  <si>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</si>
  <si>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</si>
  <si>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</si>
  <si>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</si>
  <si>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</si>
  <si>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</si>
  <si>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</si>
  <si>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</si>
  <si>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</si>
  <si>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</si>
  <si>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</si>
  <si>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</si>
  <si>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</si>
  <si>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</si>
  <si>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</si>
  <si>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</si>
  <si>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</si>
  <si>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</si>
  <si>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</si>
  <si>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</si>
  <si>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</si>
  <si>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</si>
  <si>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</si>
  <si>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</si>
  <si>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</si>
  <si>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</si>
  <si>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</si>
  <si>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</si>
  <si>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</si>
  <si>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</si>
  <si>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</si>
  <si>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</si>
  <si>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</si>
  <si>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</si>
  <si>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</si>
  <si>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</si>
  <si>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</si>
  <si>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</si>
  <si>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</si>
  <si>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</si>
  <si>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</si>
  <si>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</si>
  <si>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</si>
  <si>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</si>
  <si>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</si>
  <si>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</si>
  <si>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</si>
  <si>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</si>
  <si>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</si>
  <si>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</si>
  <si>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</si>
  <si>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</si>
  <si>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</si>
  <si>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</si>
  <si>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</si>
  <si>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</si>
  <si>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</si>
  <si>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</si>
  <si>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</si>
  <si>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</si>
  <si>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</si>
  <si>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</si>
  <si>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</si>
  <si>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</si>
  <si>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</si>
  <si>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</si>
  <si>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</si>
  <si>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</si>
  <si>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</si>
  <si>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</si>
  <si>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</si>
  <si>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</si>
  <si>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</si>
  <si>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</si>
  <si>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</si>
  <si>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</si>
  <si>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</si>
  <si>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</si>
  <si>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</si>
  <si>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</si>
  <si>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</si>
  <si>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</si>
  <si>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</si>
  <si>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</si>
  <si>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</si>
  <si>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</si>
  <si>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</si>
  <si>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</si>
  <si>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</si>
  <si>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</si>
  <si>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</si>
  <si>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</si>
  <si>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</si>
  <si>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</si>
  <si>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</si>
  <si>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</si>
  <si>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</si>
  <si>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</si>
  <si>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</si>
  <si>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</si>
  <si>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</si>
  <si>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</si>
  <si>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</si>
  <si>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</si>
  <si>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</si>
  <si>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</si>
  <si>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</si>
  <si>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</si>
  <si>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</si>
  <si>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</si>
  <si>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</si>
  <si>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</si>
  <si>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</si>
  <si>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</si>
  <si>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</si>
  <si>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</si>
  <si>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</si>
  <si>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</si>
  <si>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</si>
  <si>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</si>
  <si>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</si>
  <si>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</si>
  <si>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</si>
  <si>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</si>
  <si>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</si>
  <si>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</si>
  <si>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</si>
  <si>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</si>
  <si>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</si>
  <si>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</si>
  <si>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</si>
  <si>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</si>
  <si>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</si>
  <si>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</si>
  <si>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</si>
  <si>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</si>
  <si>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</si>
  <si>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</si>
  <si>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</si>
  <si>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</si>
  <si>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</si>
  <si>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</si>
  <si>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</si>
  <si>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</si>
  <si>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</si>
  <si>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</si>
  <si>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</si>
  <si>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</si>
  <si>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</si>
  <si>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</si>
  <si>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</si>
  <si>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</si>
  <si>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</si>
  <si>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</si>
  <si>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</si>
  <si>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</si>
  <si>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</si>
  <si>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</si>
  <si>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</si>
  <si>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</si>
  <si>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</si>
  <si>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</si>
  <si>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</si>
  <si>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</si>
  <si>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</si>
  <si>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</si>
  <si>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</si>
  <si>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</si>
  <si>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</si>
  <si>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</si>
  <si>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</si>
  <si>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</si>
  <si>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</si>
  <si>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</si>
  <si>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</si>
  <si>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</si>
  <si>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</si>
  <si>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</si>
  <si>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</si>
  <si>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</si>
  <si>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</si>
  <si>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</si>
  <si>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</si>
  <si>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</si>
  <si>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</si>
  <si>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</si>
  <si>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</si>
  <si>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</si>
  <si>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</si>
  <si>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</si>
  <si>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</si>
  <si>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</si>
  <si>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</si>
  <si>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</si>
  <si>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</si>
  <si>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</si>
  <si>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</si>
  <si>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</si>
  <si>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</si>
  <si>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</si>
  <si>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</si>
  <si>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</si>
  <si>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</si>
  <si>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</si>
  <si>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</si>
  <si>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</si>
  <si>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</si>
  <si>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</si>
  <si>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</si>
  <si>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</si>
  <si>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</si>
  <si>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</si>
  <si>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</si>
  <si>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</si>
  <si>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</si>
  <si>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</si>
  <si>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</si>
  <si>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</si>
  <si>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</si>
  <si>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</si>
  <si>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</si>
  <si>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</si>
  <si>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</si>
  <si>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</si>
  <si>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</si>
  <si>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</si>
  <si>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</si>
  <si>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</si>
  <si>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</si>
  <si>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</si>
  <si>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</si>
  <si>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</si>
  <si>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</si>
  <si>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</si>
  <si>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</si>
  <si>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</si>
  <si>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</si>
  <si>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</si>
  <si>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</si>
  <si>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</si>
  <si>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</si>
  <si>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</si>
  <si>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</si>
  <si>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</si>
  <si>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</si>
  <si>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</si>
  <si>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</si>
  <si>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</si>
  <si>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</si>
  <si>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</si>
  <si>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</si>
  <si>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</si>
  <si>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</si>
  <si>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</si>
  <si>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</si>
  <si>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</si>
  <si>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</si>
  <si>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</si>
  <si>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</si>
  <si>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</si>
  <si>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</si>
  <si>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</si>
  <si>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</si>
  <si>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</si>
  <si>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</si>
  <si>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</si>
  <si>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</si>
  <si>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</si>
  <si>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</si>
  <si>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</si>
  <si>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</si>
  <si>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</si>
  <si>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</si>
  <si>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</si>
  <si>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</si>
  <si>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</si>
  <si>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</si>
  <si>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</si>
  <si>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</si>
  <si>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</si>
  <si>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</si>
  <si>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</si>
  <si>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</si>
  <si>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</si>
  <si>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</si>
  <si>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</si>
  <si>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</si>
  <si>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</si>
  <si>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</si>
  <si>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</si>
  <si>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</si>
  <si>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</si>
  <si>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</si>
  <si>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</si>
  <si>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</si>
  <si>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</si>
  <si>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</si>
  <si>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</si>
  <si>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</si>
  <si>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</si>
  <si>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</si>
  <si>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</si>
  <si>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</si>
  <si>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</si>
  <si>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</si>
  <si>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</si>
  <si>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</si>
  <si>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</si>
  <si>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</si>
  <si>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</si>
  <si>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</si>
  <si>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</si>
  <si>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</si>
  <si>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</si>
  <si>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</si>
  <si>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</si>
  <si>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</si>
  <si>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</si>
  <si>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</si>
  <si>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</si>
  <si>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</si>
  <si>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</si>
  <si>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</si>
  <si>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</si>
  <si>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</si>
  <si>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</si>
  <si>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</si>
  <si>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</si>
  <si>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</si>
  <si>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</si>
  <si>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</si>
  <si>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</si>
  <si>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</si>
  <si>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</si>
  <si>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</si>
  <si>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</si>
  <si>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</si>
  <si>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</si>
  <si>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</si>
  <si>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</si>
  <si>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</si>
  <si>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</si>
  <si>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</si>
  <si>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</si>
  <si>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</si>
  <si>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</si>
  <si>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</si>
  <si>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</si>
  <si>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</si>
  <si>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</si>
  <si>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</si>
  <si>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</si>
  <si>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</si>
  <si>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</si>
  <si>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</si>
  <si>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</si>
  <si>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</si>
  <si>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</si>
  <si>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</si>
  <si>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</si>
  <si>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</si>
  <si>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</si>
  <si>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</si>
  <si>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</si>
  <si>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</si>
  <si>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</si>
  <si>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</si>
  <si>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</si>
  <si>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</si>
  <si>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</si>
  <si>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</si>
  <si>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</si>
  <si>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</si>
  <si>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</si>
  <si>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</si>
  <si>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</si>
  <si>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</si>
  <si>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</si>
  <si>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</si>
  <si>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</si>
  <si>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</si>
  <si>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</si>
  <si>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</si>
  <si>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</si>
  <si>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</si>
  <si>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</si>
  <si>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</si>
  <si>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</si>
  <si>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</si>
  <si>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</si>
  <si>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</si>
  <si>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</si>
  <si>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</si>
  <si>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</si>
  <si>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</si>
  <si>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</si>
  <si>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</si>
  <si>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</si>
  <si>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</si>
  <si>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</si>
  <si>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</si>
  <si>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</si>
  <si>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</si>
  <si>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</si>
  <si>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</si>
  <si>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</si>
  <si>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</si>
  <si>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</si>
  <si>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</si>
  <si>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</si>
  <si>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</si>
  <si>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</si>
  <si>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</si>
  <si>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</si>
  <si>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</si>
  <si>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</si>
  <si>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</si>
  <si>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</si>
  <si>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</si>
  <si>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</si>
  <si>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</si>
  <si>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</si>
  <si>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</si>
  <si>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</si>
  <si>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</si>
  <si>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</si>
  <si>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</si>
  <si>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</si>
  <si>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</si>
  <si>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</si>
  <si>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</si>
  <si>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</si>
  <si>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</si>
  <si>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</si>
  <si>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</si>
  <si>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</si>
  <si>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</si>
  <si>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</si>
  <si>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</si>
  <si>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</si>
  <si>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</si>
  <si>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</si>
  <si>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</si>
  <si>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</si>
  <si>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</si>
  <si>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</si>
  <si>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</si>
  <si>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</si>
  <si>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</si>
  <si>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</si>
  <si>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</si>
  <si>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</si>
  <si>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</si>
  <si>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</si>
  <si>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</si>
  <si>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</si>
  <si>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</si>
  <si>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</si>
  <si>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</si>
  <si>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</si>
  <si>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</si>
  <si>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</si>
  <si>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</si>
  <si>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</si>
  <si>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</si>
  <si>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</si>
  <si>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</si>
  <si>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</si>
  <si>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</si>
  <si>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</si>
  <si>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</si>
  <si>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</si>
  <si>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</si>
  <si>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</si>
  <si>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</si>
  <si>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</si>
  <si>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</si>
  <si>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</si>
  <si>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</si>
  <si>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</si>
  <si>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</si>
  <si>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</si>
  <si>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</si>
  <si>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</si>
  <si>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</si>
  <si>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</si>
  <si>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</si>
  <si>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</si>
  <si>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</si>
  <si>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</si>
  <si>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</si>
  <si>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</si>
  <si>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</si>
  <si>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</si>
  <si>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</si>
  <si>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</si>
  <si>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</si>
  <si>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</si>
  <si>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</si>
  <si>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</si>
  <si>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</si>
  <si>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</si>
  <si>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</si>
  <si>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</si>
  <si>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</si>
  <si>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</si>
  <si>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</si>
  <si>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</si>
  <si>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</si>
  <si>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</si>
  <si>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</si>
  <si>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</si>
  <si>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</si>
  <si>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</si>
  <si>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</si>
  <si>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</si>
  <si>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</si>
  <si>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</si>
  <si>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</si>
  <si>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</si>
  <si>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</si>
  <si>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</si>
  <si>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</si>
  <si>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</si>
  <si>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</si>
  <si>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</si>
  <si>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</si>
  <si>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</si>
  <si>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</si>
  <si>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</si>
  <si>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</si>
  <si>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</si>
  <si>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</si>
  <si>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</si>
  <si>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</si>
  <si>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</si>
  <si>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</si>
  <si>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</si>
  <si>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</si>
  <si>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</si>
  <si>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</si>
  <si>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</si>
  <si>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</si>
  <si>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</si>
  <si>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</si>
  <si>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</si>
  <si>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</si>
  <si>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</si>
  <si>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</si>
  <si>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</si>
  <si>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</si>
  <si>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</si>
  <si>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</si>
  <si>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</si>
  <si>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</si>
  <si>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</si>
  <si>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</si>
  <si>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</si>
  <si>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</si>
  <si>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</si>
  <si>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</si>
  <si>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</si>
  <si>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</si>
  <si>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</si>
  <si>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</si>
  <si>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</si>
  <si>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</si>
  <si>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</si>
  <si>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</si>
  <si>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</si>
  <si>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</si>
  <si>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</si>
  <si>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</si>
  <si>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</si>
  <si>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</si>
  <si>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</si>
  <si>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</si>
  <si>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</si>
  <si>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</si>
  <si>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</si>
  <si>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</si>
  <si>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</si>
  <si>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</si>
  <si>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</si>
  <si>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</si>
  <si>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</si>
  <si>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</si>
  <si>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</si>
  <si>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</si>
  <si>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</si>
  <si>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</si>
  <si>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</si>
  <si>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</si>
  <si>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</si>
  <si>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</si>
  <si>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</si>
  <si>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</si>
  <si>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</si>
  <si>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</si>
  <si>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</si>
  <si>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</si>
  <si>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</si>
  <si>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</si>
  <si>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</si>
  <si>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</si>
  <si>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</si>
  <si>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</si>
  <si>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</si>
  <si>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</si>
  <si>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</si>
  <si>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</si>
  <si>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</si>
  <si>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</si>
  <si>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</si>
  <si>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</si>
  <si>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</si>
  <si>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</si>
  <si>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</si>
  <si>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</si>
  <si>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</si>
  <si>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</si>
  <si>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</si>
  <si>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</si>
  <si>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</si>
  <si>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</si>
  <si>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</si>
  <si>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</si>
  <si>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</si>
  <si>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</si>
  <si>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</si>
  <si>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</si>
  <si>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</si>
  <si>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</si>
  <si>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</si>
  <si>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</si>
  <si>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</si>
  <si>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</si>
  <si>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</si>
  <si>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</si>
  <si>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</si>
  <si>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</si>
  <si>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</si>
  <si>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</si>
  <si>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</si>
  <si>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</si>
  <si>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</si>
  <si>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</si>
  <si>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</si>
  <si>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</si>
  <si>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</si>
  <si>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</si>
  <si>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</si>
  <si>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</si>
  <si>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</si>
  <si>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</si>
  <si>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</si>
  <si>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</si>
  <si>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</si>
  <si>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</si>
  <si>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</si>
  <si>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</si>
  <si>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</si>
  <si>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</si>
  <si>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</si>
  <si>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</si>
  <si>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</si>
  <si>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</si>
  <si>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</si>
  <si>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</si>
  <si>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</si>
  <si>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</si>
  <si>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</si>
  <si>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</si>
  <si>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</si>
  <si>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</si>
  <si>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</si>
  <si>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</si>
  <si>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</si>
  <si>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</si>
  <si>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</si>
  <si>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</si>
  <si>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</si>
  <si>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</si>
  <si>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</si>
  <si>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</si>
  <si>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</si>
  <si>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</si>
  <si>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</si>
  <si>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</si>
  <si>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</si>
  <si>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</si>
  <si>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</si>
  <si>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</si>
  <si>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</si>
  <si>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</si>
  <si>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</si>
  <si>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</si>
  <si>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</si>
  <si>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</si>
  <si>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</si>
  <si>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</si>
  <si>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</si>
  <si>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</si>
  <si>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</si>
  <si>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</si>
  <si>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</si>
  <si>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</si>
  <si>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</si>
  <si>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</si>
  <si>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</si>
  <si>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</si>
  <si>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</si>
  <si>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</si>
  <si>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</si>
  <si>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</si>
  <si>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</si>
  <si>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</si>
  <si>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</si>
  <si>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</si>
  <si>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</si>
  <si>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</si>
  <si>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</si>
  <si>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</si>
  <si>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</si>
  <si>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</si>
  <si>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</si>
  <si>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</si>
  <si>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</si>
  <si>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</si>
  <si>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</si>
  <si>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</si>
  <si>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</si>
  <si>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</si>
  <si>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</si>
  <si>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</si>
  <si>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</si>
  <si>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</si>
  <si>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</si>
  <si>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</si>
  <si>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</si>
  <si>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</si>
  <si>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</si>
  <si>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</si>
  <si>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</si>
  <si>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</si>
  <si>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</si>
  <si>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</si>
  <si>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</si>
  <si>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</si>
  <si>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</si>
  <si>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</si>
  <si>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</si>
  <si>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</si>
  <si>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</si>
  <si>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</si>
  <si>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</si>
  <si>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</si>
  <si>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</si>
  <si>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</si>
  <si>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</si>
  <si>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</si>
  <si>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</si>
  <si>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</si>
  <si>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</si>
  <si>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</si>
  <si>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</si>
  <si>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</si>
  <si>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</si>
  <si>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</si>
  <si>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</si>
  <si>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</si>
  <si>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</si>
  <si>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</si>
  <si>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</si>
  <si>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</si>
  <si>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</si>
  <si>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</si>
  <si>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</si>
  <si>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</si>
  <si>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</si>
  <si>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</si>
  <si>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</si>
  <si>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</si>
  <si>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</si>
  <si>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</si>
  <si>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</si>
  <si>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</si>
  <si>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</si>
  <si>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</si>
  <si>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</si>
  <si>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</si>
  <si>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</si>
  <si>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</si>
  <si>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</si>
  <si>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</si>
  <si>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</si>
  <si>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</si>
  <si>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</si>
  <si>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</si>
  <si>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</si>
  <si>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</si>
  <si>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</si>
  <si>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</si>
  <si>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</si>
  <si>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</si>
  <si>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</si>
  <si>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</si>
  <si>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</si>
  <si>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</si>
  <si>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</si>
  <si>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</si>
  <si>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</si>
  <si>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</si>
  <si>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</si>
  <si>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</si>
  <si>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</si>
  <si>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</si>
  <si>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</si>
  <si>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</si>
  <si>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</si>
  <si>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</si>
  <si>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</si>
  <si>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</si>
  <si>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</si>
  <si>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</si>
  <si>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</si>
  <si>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</si>
  <si>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</si>
  <si>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</si>
  <si>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</si>
  <si>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</si>
  <si>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</si>
  <si>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</si>
  <si>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</si>
  <si>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</si>
  <si>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</si>
  <si>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</si>
  <si>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</si>
  <si>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</si>
  <si>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</si>
  <si>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</si>
  <si>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</si>
  <si>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</si>
  <si>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</si>
  <si>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</si>
  <si>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</si>
  <si>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</si>
  <si>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</si>
  <si>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</si>
  <si>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</si>
  <si>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</si>
  <si>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</si>
  <si>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</si>
  <si>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</si>
  <si>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</si>
  <si>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</si>
  <si>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</si>
  <si>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</si>
  <si>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</si>
  <si>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</si>
  <si>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</si>
  <si>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</si>
  <si>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</si>
  <si>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</si>
  <si>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</si>
  <si>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</si>
  <si>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</si>
  <si>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</si>
  <si>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</si>
  <si>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</si>
  <si>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</si>
  <si>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</si>
  <si>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</si>
  <si>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</si>
  <si>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</si>
  <si>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</si>
  <si>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</si>
  <si>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</si>
  <si>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</si>
  <si>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</si>
  <si>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</si>
  <si>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</si>
  <si>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</si>
  <si>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</si>
  <si>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</si>
  <si>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</si>
  <si>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</si>
  <si>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</si>
  <si>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</si>
  <si>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</si>
  <si>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</si>
  <si>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</si>
  <si>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</si>
  <si>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</si>
  <si>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</si>
  <si>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</si>
  <si>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</si>
  <si>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</si>
  <si>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</si>
  <si>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</si>
  <si>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</si>
  <si>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</si>
  <si>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</si>
  <si>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</si>
  <si>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</si>
  <si>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</si>
  <si>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</si>
  <si>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</si>
  <si>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</si>
  <si>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</si>
  <si>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</si>
  <si>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</si>
  <si>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</si>
  <si>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</si>
  <si>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</si>
  <si>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</si>
  <si>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</si>
  <si>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</si>
  <si>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</si>
  <si>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</si>
  <si>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</si>
  <si>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</si>
  <si>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</si>
  <si>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</si>
  <si>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</si>
  <si>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</si>
  <si>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</si>
  <si>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</si>
  <si>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</si>
  <si>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</si>
  <si>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</si>
  <si>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</si>
  <si>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</si>
  <si>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</si>
  <si>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</si>
  <si>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</si>
  <si>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</si>
  <si>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</si>
  <si>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</si>
  <si>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</si>
  <si>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</si>
  <si>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</si>
  <si>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</si>
  <si>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</si>
  <si>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</si>
  <si>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</si>
  <si>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</si>
  <si>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</si>
  <si>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</si>
  <si>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</si>
  <si>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</si>
  <si>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</si>
  <si>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</si>
  <si>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</si>
  <si>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</si>
  <si>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</si>
  <si>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</si>
  <si>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</si>
  <si>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</si>
  <si>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</si>
  <si>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</si>
  <si>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</si>
  <si>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</si>
  <si>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</si>
  <si>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</si>
  <si>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</si>
  <si>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</si>
  <si>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</si>
  <si>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</si>
  <si>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</si>
  <si>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</si>
  <si>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</si>
  <si>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</si>
  <si>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</si>
  <si>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</si>
  <si>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</si>
  <si>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</si>
  <si>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</si>
  <si>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</si>
  <si>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</si>
  <si>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</si>
  <si>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</si>
  <si>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</si>
  <si>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</si>
  <si>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</si>
  <si>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</si>
  <si>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</si>
  <si>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</si>
  <si>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</si>
  <si>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</si>
  <si>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</si>
  <si>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</si>
  <si>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</si>
  <si>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</si>
  <si>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</si>
  <si>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</si>
  <si>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</si>
  <si>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</si>
  <si>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</si>
  <si>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</si>
  <si>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</si>
  <si>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</si>
  <si>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</si>
  <si>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</si>
  <si>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</si>
  <si>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</si>
  <si>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</si>
  <si>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</si>
  <si>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</si>
  <si>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</si>
  <si>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</si>
  <si>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</si>
  <si>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</si>
  <si>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</si>
  <si>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</si>
  <si>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</si>
  <si>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</si>
  <si>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</si>
  <si>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</si>
  <si>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</si>
  <si>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</si>
  <si>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</si>
  <si>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</si>
  <si>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</si>
  <si>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</si>
  <si>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</si>
  <si>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</si>
  <si>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</si>
  <si>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</si>
  <si>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</si>
  <si>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</si>
  <si>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</si>
  <si>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</si>
  <si>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</si>
  <si>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</si>
  <si>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</si>
  <si>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</si>
  <si>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</si>
  <si>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</si>
  <si>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</si>
  <si>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</si>
  <si>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</si>
  <si>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</si>
  <si>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</si>
  <si>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</si>
  <si>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</si>
  <si>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</si>
  <si>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</si>
  <si>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</si>
  <si>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</si>
  <si>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</si>
  <si>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</si>
  <si>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</si>
  <si>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</si>
  <si>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</si>
  <si>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</si>
  <si>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</si>
  <si>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</si>
  <si>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</si>
  <si>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</si>
  <si>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</si>
  <si>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</si>
  <si>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</si>
  <si>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</si>
  <si>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</si>
  <si>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</si>
  <si>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</si>
  <si>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</si>
  <si>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</si>
  <si>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</si>
  <si>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</si>
  <si>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</si>
  <si>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</si>
  <si>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</si>
  <si>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</si>
  <si>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</si>
  <si>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</si>
  <si>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</si>
  <si>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</si>
  <si>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</si>
  <si>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</si>
  <si>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</si>
  <si>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</si>
  <si>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</si>
  <si>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</si>
  <si>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</si>
  <si>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</si>
  <si>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</si>
  <si>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</si>
  <si>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</si>
  <si>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</si>
  <si>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</si>
  <si>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</si>
  <si>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</si>
  <si>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</si>
  <si>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</si>
  <si>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</si>
  <si>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</si>
  <si>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</si>
  <si>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</si>
  <si>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</si>
  <si>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</si>
  <si>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</si>
  <si>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</si>
  <si>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</si>
  <si>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</si>
  <si>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</si>
  <si>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</si>
  <si>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</si>
  <si>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</si>
  <si>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</si>
  <si>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</si>
  <si>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</si>
  <si>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</si>
  <si>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</si>
  <si>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</si>
  <si>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</si>
  <si>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</si>
  <si>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</si>
  <si>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</si>
  <si>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</si>
  <si>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</si>
  <si>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</si>
  <si>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</si>
  <si>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</si>
  <si>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</si>
  <si>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</si>
  <si>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</si>
  <si>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</si>
  <si>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</si>
  <si>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</si>
  <si>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</si>
  <si>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</si>
  <si>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</si>
  <si>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</si>
  <si>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</si>
  <si>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</si>
  <si>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</si>
  <si>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</si>
  <si>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</si>
  <si>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</si>
  <si>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</si>
  <si>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</si>
  <si>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</si>
  <si>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</si>
  <si>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</si>
  <si>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</si>
  <si>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</si>
  <si>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</si>
  <si>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</si>
  <si>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</si>
  <si>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</si>
  <si>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</si>
  <si>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</si>
  <si>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</si>
  <si>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</si>
  <si>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</si>
  <si>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</si>
  <si>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</si>
  <si>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</si>
  <si>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</si>
  <si>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</si>
  <si>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</si>
  <si>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</si>
  <si>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</si>
  <si>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</si>
  <si>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</si>
  <si>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</si>
  <si>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</si>
  <si>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</si>
  <si>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</si>
  <si>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</si>
  <si>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</si>
  <si>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</si>
  <si>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</si>
  <si>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</si>
  <si>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</si>
  <si>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</si>
  <si>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</si>
  <si>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</si>
  <si>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</si>
  <si>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</si>
  <si>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</si>
  <si>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</si>
  <si>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</si>
  <si>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</si>
  <si>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</si>
  <si>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</si>
  <si>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</si>
  <si>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</si>
  <si>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</si>
  <si>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</si>
  <si>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</si>
  <si>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</si>
  <si>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</si>
  <si>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</si>
  <si>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</si>
  <si>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</si>
  <si>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</si>
  <si>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</si>
  <si>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</si>
  <si>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</si>
  <si>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</si>
  <si>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</si>
  <si>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</si>
  <si>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</si>
  <si>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</si>
  <si>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</si>
  <si>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</si>
  <si>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</si>
  <si>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</si>
  <si>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</si>
  <si>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</si>
  <si>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</si>
  <si>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</si>
  <si>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</si>
  <si>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</si>
  <si>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</si>
  <si>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</si>
  <si>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</si>
  <si>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</si>
  <si>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</si>
  <si>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</si>
  <si>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</si>
  <si>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</si>
  <si>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</si>
  <si>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</si>
  <si>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</si>
  <si>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</si>
  <si>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</si>
  <si>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</si>
  <si>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</si>
  <si>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</si>
  <si>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</si>
  <si>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</si>
  <si>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</si>
  <si>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</si>
  <si>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</si>
  <si>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</si>
  <si>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</si>
  <si>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</si>
  <si>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</si>
  <si>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</si>
  <si>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</si>
  <si>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</si>
  <si>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</si>
  <si>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</si>
  <si>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</si>
  <si>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</si>
  <si>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</si>
  <si>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</si>
  <si>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</si>
  <si>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</si>
  <si>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</si>
  <si>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</si>
  <si>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</si>
  <si>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</si>
  <si>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</si>
  <si>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</si>
  <si>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</si>
  <si>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</si>
  <si>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</si>
  <si>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</si>
  <si>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</si>
  <si>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</si>
  <si>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</si>
  <si>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</si>
  <si>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</si>
  <si>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</si>
  <si>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</si>
  <si>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</si>
  <si>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</si>
  <si>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</si>
  <si>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</si>
  <si>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</si>
  <si>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</si>
  <si>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</si>
  <si>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</si>
  <si>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</si>
  <si>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</si>
  <si>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</si>
  <si>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</si>
  <si>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</si>
  <si>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</si>
  <si>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</si>
  <si>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</si>
  <si>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</si>
  <si>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</si>
  <si>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</si>
  <si>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</si>
  <si>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</si>
  <si>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</si>
  <si>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</si>
  <si>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</si>
  <si>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</si>
  <si>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</si>
  <si>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</si>
  <si>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</si>
  <si>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</si>
  <si>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</si>
  <si>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</si>
  <si>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</si>
  <si>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</si>
  <si>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</si>
  <si>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</si>
  <si>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</si>
  <si>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</si>
  <si>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</si>
  <si>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</si>
  <si>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</si>
  <si>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</si>
  <si>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</si>
  <si>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</si>
  <si>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</si>
  <si>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</si>
  <si>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</si>
  <si>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</si>
  <si>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</si>
  <si>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</si>
  <si>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</si>
  <si>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</si>
  <si>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</si>
  <si>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</si>
  <si>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</si>
  <si>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</si>
  <si>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</si>
  <si>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</si>
  <si>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</si>
  <si>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</si>
  <si>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</si>
  <si>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</si>
  <si>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</si>
  <si>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</si>
  <si>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</si>
  <si>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</si>
  <si>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</si>
  <si>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</si>
  <si>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</si>
  <si>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</si>
  <si>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</si>
  <si>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</si>
  <si>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</si>
  <si>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</si>
  <si>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</si>
  <si>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</si>
  <si>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</si>
  <si>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</si>
  <si>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</si>
  <si>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</si>
  <si>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</si>
  <si>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</si>
  <si>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</si>
  <si>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</si>
  <si>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</si>
  <si>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</si>
  <si>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</si>
  <si>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</si>
  <si>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</si>
  <si>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</si>
  <si>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</si>
  <si>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</si>
  <si>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</si>
  <si>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</si>
  <si>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</si>
  <si>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</si>
  <si>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</si>
  <si>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</si>
  <si>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</si>
  <si>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</si>
  <si>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</si>
  <si>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</si>
  <si>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</si>
  <si>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</si>
  <si>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</si>
  <si>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</si>
  <si>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</si>
  <si>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</si>
  <si>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</si>
  <si>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</si>
  <si>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</si>
  <si>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</si>
  <si>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</si>
  <si>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</si>
  <si>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</si>
  <si>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</si>
  <si>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</si>
  <si>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</si>
  <si>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</si>
  <si>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</si>
  <si>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</si>
  <si>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</si>
  <si>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</si>
  <si>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</si>
  <si>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</si>
  <si>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</si>
  <si>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</si>
  <si>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</si>
  <si>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</si>
  <si>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</si>
  <si>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</si>
  <si>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</si>
  <si>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</si>
  <si>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</si>
  <si>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</si>
  <si>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</si>
  <si>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</si>
  <si>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</si>
  <si>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</si>
  <si>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</si>
  <si>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</si>
  <si>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</si>
  <si>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</si>
  <si>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</si>
  <si>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</si>
  <si>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</si>
  <si>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</si>
  <si>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</si>
  <si>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</si>
  <si>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</si>
  <si>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</si>
  <si>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</si>
  <si>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</si>
  <si>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</si>
  <si>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</si>
  <si>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</si>
  <si>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</si>
  <si>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</si>
  <si>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</si>
  <si>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</si>
  <si>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</si>
  <si>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</si>
  <si>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</si>
  <si>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</si>
  <si>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</si>
  <si>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</si>
  <si>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</si>
  <si>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</si>
  <si>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</si>
  <si>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</si>
  <si>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</si>
  <si>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</si>
  <si>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</si>
  <si>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</si>
  <si>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</si>
  <si>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</si>
  <si>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</si>
  <si>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</si>
  <si>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</si>
  <si>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</si>
  <si>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</si>
  <si>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</si>
  <si>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</si>
  <si>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</si>
  <si>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</si>
  <si>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</si>
  <si>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</si>
  <si>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</si>
  <si>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</si>
  <si>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</si>
  <si>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</si>
  <si>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</si>
  <si>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</si>
  <si>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</si>
  <si>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</si>
  <si>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</si>
  <si>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</si>
  <si>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</si>
  <si>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</si>
  <si>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</si>
  <si>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</si>
  <si>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</si>
  <si>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</si>
  <si>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</si>
  <si>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</si>
  <si>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</si>
  <si>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</si>
  <si>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</si>
  <si>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</si>
  <si>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</si>
  <si>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</si>
  <si>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</si>
  <si>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</si>
  <si>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</si>
  <si>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</si>
  <si>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</si>
  <si>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</si>
  <si>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</si>
  <si>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</si>
  <si>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</si>
  <si>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</si>
  <si>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</si>
  <si>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</si>
  <si>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</si>
  <si>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</si>
  <si>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</si>
  <si>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</si>
  <si>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</si>
  <si>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</si>
  <si>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</si>
  <si>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</si>
  <si>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</si>
  <si>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</si>
  <si>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</si>
  <si>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</si>
  <si>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</si>
  <si>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</si>
  <si>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</si>
  <si>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</si>
  <si>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</si>
  <si>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</si>
  <si>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</si>
  <si>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</si>
  <si>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</si>
  <si>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</si>
  <si>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</si>
  <si>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</si>
  <si>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</si>
  <si>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</si>
  <si>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</si>
  <si>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</si>
  <si>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</si>
  <si>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</si>
  <si>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</si>
  <si>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</si>
  <si>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</si>
  <si>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</si>
  <si>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</si>
  <si>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</si>
  <si>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</si>
  <si>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</si>
  <si>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</si>
  <si>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</si>
  <si>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</si>
  <si>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</si>
  <si>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</si>
  <si>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</si>
  <si>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</si>
  <si>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</si>
  <si>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</si>
  <si>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</si>
  <si>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</si>
  <si>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</si>
  <si>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</si>
  <si>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</si>
  <si>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</si>
  <si>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</si>
  <si>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</si>
  <si>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</si>
  <si>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</si>
  <si>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</si>
  <si>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</si>
  <si>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</si>
  <si>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</si>
  <si>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</si>
  <si>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</si>
  <si>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</si>
  <si>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</si>
  <si>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</si>
  <si>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</si>
  <si>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</si>
  <si>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</si>
  <si>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</si>
  <si>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</si>
  <si>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</si>
  <si>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</si>
  <si>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</si>
  <si>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</si>
  <si>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</si>
  <si>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</si>
  <si>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</si>
  <si>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</si>
  <si>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</si>
  <si>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</si>
  <si>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</si>
  <si>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</si>
  <si>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</si>
  <si>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</si>
  <si>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</si>
  <si>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</si>
  <si>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</si>
  <si>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</si>
  <si>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</si>
  <si>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</si>
  <si>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</si>
  <si>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</si>
  <si>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</si>
  <si>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</si>
  <si>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</si>
  <si>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</si>
  <si>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</si>
  <si>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</si>
  <si>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</si>
  <si>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</si>
  <si>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</si>
  <si>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</si>
  <si>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</si>
  <si>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</si>
  <si>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</si>
  <si>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</si>
  <si>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</si>
  <si>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</si>
  <si>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</si>
  <si>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</si>
  <si>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</si>
  <si>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</si>
  <si>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</si>
  <si>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</si>
  <si>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</si>
  <si>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</si>
  <si>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</si>
  <si>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</si>
  <si>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</si>
  <si>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</si>
  <si>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</si>
  <si>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</si>
  <si>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</si>
  <si>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</si>
  <si>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</si>
  <si>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</si>
  <si>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</si>
  <si>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</si>
  <si>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</si>
  <si>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</si>
  <si>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</si>
  <si>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</si>
  <si>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</si>
  <si>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</si>
  <si>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</si>
  <si>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</si>
  <si>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</si>
  <si>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</si>
  <si>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</si>
  <si>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</si>
  <si>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</si>
  <si>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</si>
  <si>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</si>
  <si>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</si>
  <si>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</si>
  <si>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</si>
  <si>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</si>
  <si>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</si>
  <si>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</si>
  <si>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</si>
  <si>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</si>
  <si>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</si>
  <si>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</si>
  <si>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</si>
  <si>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</si>
  <si>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</si>
  <si>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</si>
  <si>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</si>
  <si>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</si>
  <si>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</si>
  <si>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</si>
  <si>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</si>
  <si>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</si>
  <si>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</si>
  <si>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</si>
  <si>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</si>
  <si>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</si>
  <si>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</si>
  <si>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</si>
  <si>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</si>
  <si>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</si>
  <si>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</si>
  <si>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</si>
  <si>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</si>
  <si>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</si>
  <si>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</si>
  <si>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</si>
  <si>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</si>
  <si>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</si>
  <si>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</si>
  <si>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</si>
  <si>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</si>
  <si>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</si>
  <si>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</si>
  <si>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</si>
  <si>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</si>
  <si>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</si>
  <si>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</si>
  <si>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</si>
  <si>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</si>
  <si>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</si>
  <si>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</si>
  <si>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</si>
  <si>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</si>
  <si>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</si>
  <si>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</si>
  <si>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</si>
  <si>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</si>
  <si>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</si>
  <si>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</si>
  <si>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</si>
  <si>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</si>
  <si>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</si>
  <si>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</si>
  <si>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</si>
  <si>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</si>
  <si>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</si>
  <si>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</si>
  <si>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</si>
  <si>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</si>
  <si>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</si>
  <si>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</si>
  <si>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</si>
  <si>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</si>
  <si>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</si>
  <si>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</si>
  <si>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</si>
  <si>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</si>
  <si>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</si>
  <si>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</si>
  <si>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</si>
  <si>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</si>
  <si>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</si>
  <si>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</si>
  <si>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</si>
  <si>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</si>
  <si>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</si>
  <si>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</si>
  <si>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</si>
  <si>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</si>
  <si>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</si>
  <si>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</si>
  <si>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</si>
  <si>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</si>
  <si>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</si>
  <si>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</si>
  <si>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</si>
  <si>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</si>
  <si>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</si>
  <si>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</si>
  <si>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</si>
  <si>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</si>
  <si>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</si>
  <si>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</si>
  <si>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</si>
  <si>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</si>
  <si>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</si>
  <si>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</si>
  <si>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</si>
  <si>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</si>
  <si>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</si>
  <si>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</si>
  <si>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</si>
  <si>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</si>
  <si>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</si>
  <si>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</si>
  <si>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</si>
  <si>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</si>
  <si>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</si>
  <si>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</si>
  <si>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</si>
  <si>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</si>
  <si>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</si>
  <si>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</si>
  <si>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</si>
  <si>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</si>
  <si>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</si>
  <si>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</si>
  <si>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</si>
  <si>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</si>
  <si>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</si>
  <si>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</si>
  <si>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</si>
  <si>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</si>
  <si>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</si>
  <si>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</si>
  <si>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</si>
  <si>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</si>
  <si>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</si>
  <si>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</si>
  <si>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</si>
  <si>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</si>
  <si>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</si>
  <si>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</si>
  <si>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</si>
  <si>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</si>
  <si>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</si>
  <si>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</si>
  <si>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</si>
  <si>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</si>
  <si>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</si>
  <si>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</si>
  <si>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</si>
  <si>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</si>
  <si>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</si>
  <si>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</si>
  <si>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</si>
  <si>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</si>
  <si>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</si>
  <si>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</si>
  <si>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</si>
  <si>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</si>
  <si>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</si>
  <si>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</si>
  <si>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</si>
  <si>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</si>
  <si>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</si>
  <si>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</si>
  <si>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</si>
  <si>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</si>
  <si>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</si>
  <si>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</si>
  <si>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</si>
  <si>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</si>
  <si>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</si>
  <si>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</si>
  <si>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</si>
  <si>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</si>
  <si>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</si>
  <si>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</si>
  <si>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</si>
  <si>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</si>
  <si>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</si>
  <si>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</si>
  <si>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</si>
  <si>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</si>
  <si>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</si>
  <si>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</si>
  <si>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</si>
  <si>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</si>
  <si>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</si>
  <si>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</si>
  <si>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</si>
  <si>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</si>
  <si>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</si>
  <si>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</si>
  <si>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</si>
  <si>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</si>
  <si>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</si>
  <si>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</si>
  <si>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</si>
  <si>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</si>
  <si>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</si>
  <si>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</si>
  <si>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</si>
  <si>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</si>
  <si>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</si>
  <si>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</si>
  <si>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</si>
  <si>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</si>
  <si>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</si>
  <si>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</si>
  <si>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</si>
  <si>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</si>
  <si>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</si>
  <si>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</si>
  <si>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</si>
  <si>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</si>
  <si>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</si>
  <si>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</si>
  <si>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</si>
  <si>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</si>
  <si>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</si>
  <si>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</si>
  <si>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</si>
  <si>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</si>
  <si>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</si>
  <si>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</si>
  <si>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</si>
  <si>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</si>
  <si>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</si>
  <si>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</si>
  <si>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</si>
  <si>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</si>
  <si>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</si>
  <si>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</si>
  <si>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</si>
  <si>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</si>
  <si>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</si>
  <si>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</si>
  <si>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</si>
  <si>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</si>
  <si>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</si>
  <si>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</si>
  <si>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</si>
  <si>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</si>
  <si>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</si>
  <si>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</si>
  <si>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</si>
  <si>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</si>
  <si>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</si>
  <si>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</si>
  <si>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</si>
  <si>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</si>
  <si>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</si>
  <si>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</si>
  <si>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</si>
  <si>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</si>
  <si>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</si>
  <si>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</si>
  <si>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</si>
  <si>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</si>
  <si>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</si>
  <si>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</si>
  <si>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</si>
  <si>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</si>
  <si>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</si>
  <si>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</si>
  <si>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</si>
  <si>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</si>
  <si>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</si>
  <si>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</si>
  <si>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</si>
  <si>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</si>
  <si>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</si>
  <si>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</si>
  <si>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</si>
  <si>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</si>
  <si>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</si>
  <si>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</si>
  <si>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</si>
  <si>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</si>
  <si>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</si>
  <si>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</si>
  <si>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</si>
  <si>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</si>
  <si>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</si>
  <si>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</si>
  <si>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</si>
  <si>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</si>
  <si>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</si>
  <si>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</si>
  <si>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</si>
  <si>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</si>
  <si>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</si>
  <si>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</si>
  <si>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</si>
  <si>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</si>
  <si>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</si>
  <si>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</si>
  <si>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</si>
  <si>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</si>
  <si>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</si>
  <si>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</si>
  <si>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</si>
  <si>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</si>
  <si>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</si>
  <si>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</si>
  <si>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</si>
  <si>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</si>
  <si>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</si>
  <si>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</si>
  <si>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</si>
  <si>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</si>
  <si>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</si>
  <si>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</si>
  <si>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</si>
  <si>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</si>
  <si>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</si>
  <si>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</si>
  <si>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</si>
  <si>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</si>
  <si>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</si>
  <si>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</si>
  <si>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</si>
  <si>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</si>
  <si>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</si>
  <si>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</si>
  <si>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</si>
  <si>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</si>
  <si>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</si>
  <si>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</si>
  <si>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</si>
  <si>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</si>
  <si>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</si>
  <si>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</si>
  <si>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</si>
  <si>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</si>
  <si>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</si>
  <si>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</si>
  <si>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</si>
  <si>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</si>
  <si>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</si>
  <si>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</si>
  <si>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</si>
  <si>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</si>
  <si>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</si>
  <si>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</si>
  <si>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</si>
  <si>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</si>
  <si>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</si>
  <si>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</si>
  <si>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</si>
  <si>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</si>
  <si>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</si>
  <si>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</si>
  <si>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</si>
  <si>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</si>
  <si>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</si>
  <si>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</si>
  <si>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</si>
  <si>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</si>
  <si>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</si>
  <si>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</si>
  <si>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</si>
  <si>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</si>
  <si>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</si>
  <si>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</si>
  <si>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</si>
  <si>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</si>
  <si>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</si>
  <si>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</si>
  <si>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</si>
  <si>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</si>
  <si>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</si>
  <si>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</si>
  <si>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</si>
  <si>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</si>
  <si>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</si>
  <si>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</si>
  <si>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</si>
  <si>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</si>
  <si>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</si>
  <si>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</si>
  <si>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</si>
  <si>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</si>
  <si>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</si>
  <si>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</si>
  <si>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</si>
  <si>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</si>
  <si>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</si>
  <si>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</si>
  <si>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</si>
  <si>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</si>
  <si>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</si>
  <si>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</si>
  <si>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</si>
  <si>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</si>
  <si>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</si>
  <si>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</si>
  <si>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</si>
  <si>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</si>
  <si>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</si>
  <si>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</si>
  <si>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</si>
  <si>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</si>
  <si>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</si>
  <si>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</si>
  <si>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</si>
  <si>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</si>
  <si>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</si>
  <si>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</si>
  <si>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</si>
  <si>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</si>
  <si>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</si>
  <si>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</si>
  <si>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</si>
  <si>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</si>
  <si>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</si>
  <si>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</si>
  <si>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</si>
  <si>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</si>
  <si>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</si>
  <si>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</si>
  <si>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</si>
  <si>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</si>
  <si>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</si>
  <si>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</si>
  <si>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</si>
  <si>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</si>
  <si>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</si>
  <si>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</si>
  <si>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</si>
  <si>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</si>
  <si>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</si>
  <si>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</si>
  <si>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</si>
  <si>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</si>
  <si>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</si>
  <si>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</si>
  <si>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</si>
  <si>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</si>
  <si>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</si>
  <si>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</si>
  <si>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</si>
  <si>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</si>
  <si>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</si>
  <si>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</si>
  <si>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</si>
  <si>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</si>
  <si>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</si>
  <si>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</si>
  <si>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</si>
  <si>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</si>
  <si>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</si>
  <si>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</si>
  <si>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</si>
  <si>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</si>
  <si>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</si>
  <si>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</si>
  <si>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</si>
  <si>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</si>
  <si>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</si>
  <si>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</si>
  <si>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</si>
  <si>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</si>
  <si>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</si>
  <si>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</si>
  <si>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</si>
  <si>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</si>
  <si>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</si>
  <si>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</si>
  <si>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</si>
  <si>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</si>
  <si>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</si>
  <si>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</si>
  <si>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</si>
  <si>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</si>
  <si>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</si>
  <si>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</si>
  <si>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</si>
  <si>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</si>
  <si>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</si>
  <si>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</si>
  <si>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</si>
  <si>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</si>
  <si>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</si>
  <si>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</si>
  <si>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</si>
  <si>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</si>
  <si>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</si>
  <si>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</si>
  <si>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</si>
  <si>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</si>
  <si>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</si>
  <si>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</si>
  <si>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</si>
  <si>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</si>
  <si>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</si>
  <si>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</si>
  <si>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</si>
  <si>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</si>
  <si>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</si>
  <si>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</si>
  <si>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</si>
  <si>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</si>
  <si>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</si>
  <si>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</si>
  <si>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</si>
  <si>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</si>
  <si>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</si>
  <si>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</si>
  <si>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</si>
  <si>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</si>
  <si>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</si>
  <si>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</si>
  <si>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</si>
  <si>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</si>
  <si>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</si>
  <si>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</si>
  <si>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</si>
  <si>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</si>
  <si>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</si>
  <si>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</si>
  <si>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</si>
  <si>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</si>
  <si>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</si>
  <si>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</si>
  <si>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</si>
  <si>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</si>
  <si>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</si>
  <si>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</si>
  <si>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</si>
  <si>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</si>
  <si>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</si>
  <si>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</si>
  <si>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</si>
  <si>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</si>
  <si>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</si>
  <si>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</si>
  <si>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</si>
  <si>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</si>
  <si>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</si>
  <si>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</si>
  <si>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</si>
  <si>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</si>
  <si>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</si>
  <si>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</si>
  <si>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</si>
  <si>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</si>
  <si>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</si>
  <si>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</si>
  <si>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</si>
  <si>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</si>
  <si>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</si>
  <si>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</si>
  <si>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</si>
  <si>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</si>
  <si>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</si>
  <si>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</si>
  <si>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</si>
  <si>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</si>
  <si>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</si>
  <si>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</si>
  <si>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</si>
  <si>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</si>
  <si>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</si>
  <si>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</si>
  <si>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</si>
  <si>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</si>
  <si>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</si>
  <si>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</si>
  <si>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</si>
  <si>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</si>
  <si>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</si>
  <si>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</si>
  <si>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</si>
  <si>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</si>
  <si>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</si>
  <si>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</si>
  <si>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</si>
  <si>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</si>
  <si>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</si>
  <si>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</si>
  <si>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</si>
  <si>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</si>
  <si>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</si>
  <si>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</si>
  <si>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</si>
  <si>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</si>
  <si>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</si>
  <si>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</si>
  <si>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</si>
  <si>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</si>
  <si>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</si>
  <si>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</si>
  <si>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</si>
  <si>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</si>
  <si>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</si>
  <si>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</si>
  <si>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</si>
  <si>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</si>
  <si>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</si>
  <si>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</si>
  <si>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</si>
  <si>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</si>
  <si>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</si>
  <si>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</si>
  <si>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</si>
  <si>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</si>
  <si>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</si>
  <si>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</si>
  <si>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</si>
  <si>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</si>
  <si>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</si>
  <si>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</si>
  <si>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</si>
  <si>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</si>
  <si>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</si>
  <si>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</si>
  <si>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</si>
  <si>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</si>
  <si>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</si>
  <si>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</si>
  <si>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</si>
  <si>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</si>
  <si>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</si>
  <si>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</si>
  <si>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</si>
  <si>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</si>
  <si>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</si>
  <si>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</si>
  <si>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</si>
  <si>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</si>
  <si>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</si>
  <si>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</si>
  <si>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</si>
  <si>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</si>
  <si>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</si>
  <si>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</si>
  <si>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</si>
  <si>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</si>
  <si>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</si>
  <si>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</si>
  <si>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</si>
  <si>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</si>
  <si>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</si>
  <si>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</si>
  <si>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</si>
  <si>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</si>
  <si>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</si>
  <si>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</si>
  <si>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</si>
  <si>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</si>
  <si>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</si>
  <si>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</si>
  <si>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</si>
  <si>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</si>
  <si>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</si>
  <si>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</si>
  <si>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</si>
  <si>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</si>
  <si>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</si>
  <si>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</si>
  <si>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</si>
  <si>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</si>
  <si>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</si>
  <si>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</si>
  <si>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</si>
  <si>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</si>
  <si>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</si>
  <si>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</si>
  <si>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</si>
  <si>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</si>
  <si>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</si>
  <si>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</si>
  <si>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</si>
  <si>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</si>
  <si>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</si>
  <si>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</si>
  <si>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</si>
  <si>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</si>
  <si>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</si>
  <si>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</si>
  <si>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</si>
  <si>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</si>
  <si>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</si>
  <si>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</si>
  <si>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</si>
  <si>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</si>
  <si>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</si>
  <si>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</si>
  <si>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</si>
  <si>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</si>
  <si>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</si>
  <si>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</si>
  <si>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</si>
  <si>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</si>
  <si>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</si>
  <si>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</si>
  <si>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</si>
  <si>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</si>
  <si>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</si>
  <si>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</si>
  <si>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</si>
  <si>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</si>
  <si>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</si>
  <si>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</si>
  <si>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</si>
  <si>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</si>
  <si>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</si>
  <si>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</si>
  <si>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</si>
  <si>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</si>
  <si>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</si>
  <si>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</si>
  <si>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</si>
  <si>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</si>
  <si>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</si>
  <si>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</si>
  <si>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</si>
  <si>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</si>
  <si>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</si>
  <si>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</si>
  <si>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</si>
  <si>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</si>
  <si>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</si>
  <si>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</si>
  <si>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</si>
  <si>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</si>
  <si>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</si>
  <si>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</si>
  <si>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</si>
  <si>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</si>
  <si>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</si>
  <si>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</si>
  <si>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</si>
  <si>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</si>
  <si>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</si>
  <si>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</si>
  <si>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</si>
  <si>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</si>
  <si>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</si>
  <si>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</si>
  <si>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</si>
  <si>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</si>
  <si>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</si>
  <si>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</si>
  <si>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</si>
  <si>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</si>
  <si>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</si>
  <si>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</si>
  <si>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</si>
  <si>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</si>
  <si>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</si>
  <si>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</si>
  <si>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</si>
  <si>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</si>
  <si>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</si>
  <si>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</si>
  <si>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</si>
  <si>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</si>
  <si>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</si>
  <si>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</si>
  <si>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</si>
  <si>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</si>
  <si>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</si>
  <si>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</si>
  <si>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</si>
  <si>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</si>
  <si>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</si>
  <si>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</si>
  <si>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</si>
  <si>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</si>
  <si>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</si>
  <si>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</si>
  <si>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</si>
  <si>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</si>
  <si>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</si>
  <si>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</si>
  <si>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</si>
  <si>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</si>
  <si>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</si>
  <si>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</si>
  <si>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</si>
  <si>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</si>
  <si>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</si>
  <si>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</si>
  <si>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</si>
  <si>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</si>
  <si>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</si>
  <si>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</si>
  <si>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</si>
  <si>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</si>
  <si>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</si>
  <si>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</si>
  <si>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</si>
  <si>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</si>
  <si>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</si>
  <si>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</si>
  <si>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</si>
  <si>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</si>
  <si>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</si>
  <si>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</si>
  <si>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</si>
  <si>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</si>
  <si>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</si>
  <si>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</si>
  <si>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</si>
  <si>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</si>
  <si>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</si>
  <si>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</si>
  <si>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</si>
  <si>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</si>
  <si>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</si>
  <si>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</si>
  <si>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</si>
  <si>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</si>
  <si>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</si>
  <si>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</si>
  <si>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</si>
  <si>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</si>
  <si>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</si>
  <si>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</si>
  <si>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</si>
  <si>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</si>
  <si>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</si>
  <si>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</si>
  <si>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</si>
  <si>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</si>
  <si>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</si>
  <si>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</si>
  <si>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</si>
  <si>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</si>
  <si>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</si>
  <si>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</si>
  <si>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</si>
  <si>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</si>
  <si>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</si>
  <si>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</si>
  <si>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</si>
  <si>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</si>
  <si>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</si>
  <si>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</si>
  <si>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</si>
  <si>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</si>
  <si>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</si>
  <si>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</si>
  <si>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</si>
  <si>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</si>
  <si>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</si>
  <si>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</si>
  <si>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</si>
  <si>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</si>
  <si>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</si>
  <si>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</si>
  <si>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</si>
  <si>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</si>
  <si>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</si>
  <si>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</si>
  <si>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</si>
  <si>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</si>
  <si>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</si>
  <si>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</si>
  <si>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</si>
  <si>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</si>
  <si>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</si>
  <si>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</si>
  <si>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</si>
  <si>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</si>
  <si>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</si>
  <si>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</si>
  <si>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</si>
  <si>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</si>
  <si>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</si>
  <si>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</si>
  <si>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</si>
  <si>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</si>
  <si>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</si>
  <si>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</si>
  <si>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</si>
  <si>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</si>
  <si>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</si>
  <si>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</si>
  <si>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</si>
  <si>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</si>
  <si>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</si>
  <si>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</si>
  <si>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</si>
  <si>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</si>
  <si>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</si>
  <si>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</si>
  <si>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</si>
  <si>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</si>
  <si>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</si>
  <si>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</si>
  <si>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</si>
  <si>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</si>
  <si>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</si>
  <si>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</si>
  <si>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</si>
  <si>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</si>
  <si>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</si>
  <si>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</si>
  <si>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</si>
  <si>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</si>
  <si>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</si>
  <si>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</si>
  <si>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</si>
  <si>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</si>
  <si>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</si>
  <si>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</si>
  <si>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</si>
  <si>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</si>
  <si>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</si>
  <si>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</si>
  <si>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</si>
  <si>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</si>
  <si>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</si>
  <si>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</si>
  <si>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</si>
  <si>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</si>
  <si>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</si>
  <si>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</si>
  <si>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</si>
  <si>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</si>
  <si>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</si>
  <si>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</si>
  <si>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</si>
  <si>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</si>
  <si>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</si>
  <si>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</si>
  <si>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</si>
  <si>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</si>
  <si>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</si>
  <si>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</si>
  <si>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</si>
  <si>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</si>
  <si>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</si>
  <si>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</si>
  <si>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</si>
  <si>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</si>
  <si>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</si>
  <si>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</si>
  <si>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</si>
  <si>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</si>
  <si>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</si>
  <si>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</si>
  <si>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</si>
  <si>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</si>
  <si>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</si>
  <si>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</si>
  <si>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</si>
  <si>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</si>
  <si>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</si>
  <si>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</si>
  <si>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</si>
  <si>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</si>
  <si>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</si>
  <si>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</si>
  <si>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</si>
  <si>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</si>
  <si>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</si>
  <si>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</si>
  <si>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</si>
  <si>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</si>
  <si>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</si>
  <si>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</si>
  <si>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</si>
  <si>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</si>
  <si>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</si>
  <si>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</si>
  <si>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</si>
  <si>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</si>
  <si>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</si>
  <si>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</si>
  <si>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</si>
  <si>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</si>
  <si>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</si>
  <si>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</si>
  <si>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</si>
  <si>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</si>
  <si>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</si>
  <si>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</si>
  <si>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</si>
  <si>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</si>
  <si>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</si>
  <si>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</si>
  <si>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</si>
  <si>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</si>
  <si>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</si>
  <si>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</si>
  <si>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</si>
  <si>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</si>
  <si>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</si>
  <si>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</si>
  <si>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</si>
  <si>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</si>
  <si>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</si>
  <si>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</si>
  <si>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</si>
  <si>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</si>
  <si>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</si>
  <si>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</si>
  <si>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</si>
  <si>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</si>
  <si>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</si>
  <si>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</si>
  <si>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</si>
  <si>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</si>
  <si>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</si>
  <si>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</si>
  <si>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</si>
  <si>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</si>
  <si>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</si>
  <si>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</si>
  <si>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</si>
  <si>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</si>
  <si>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</si>
  <si>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</si>
  <si>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</si>
  <si>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</si>
  <si>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</si>
  <si>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</si>
  <si>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</si>
  <si>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</si>
  <si>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</si>
  <si>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</si>
  <si>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</si>
  <si>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</si>
  <si>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</si>
  <si>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</si>
  <si>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</si>
  <si>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</si>
  <si>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</si>
  <si>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</si>
  <si>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</si>
  <si>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</si>
  <si>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</si>
  <si>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</si>
  <si>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</si>
  <si>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</si>
  <si>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</si>
  <si>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</si>
  <si>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</si>
  <si>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</si>
  <si>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</si>
  <si>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</si>
  <si>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</si>
  <si>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</si>
  <si>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</si>
  <si>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</si>
  <si>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</si>
  <si>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</si>
  <si>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</si>
  <si>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</si>
  <si>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</si>
  <si>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</si>
  <si>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</si>
  <si>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</si>
  <si>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</si>
  <si>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</si>
  <si>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</si>
  <si>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</si>
  <si>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</si>
  <si>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</si>
  <si>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</si>
  <si>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</si>
  <si>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</si>
  <si>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</si>
  <si>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</si>
  <si>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</si>
  <si>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</si>
  <si>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</si>
  <si>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</si>
  <si>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</si>
  <si>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</si>
  <si>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</si>
  <si>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</si>
  <si>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</si>
  <si>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</si>
  <si>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</si>
  <si>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</si>
  <si>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</si>
  <si>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</si>
  <si>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</si>
  <si>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</si>
  <si>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</si>
  <si>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</si>
  <si>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</si>
  <si>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</si>
  <si>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</si>
  <si>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</si>
  <si>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</si>
  <si>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</si>
  <si>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</si>
  <si>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</si>
  <si>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</si>
  <si>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</si>
  <si>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</si>
  <si>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</si>
  <si>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</si>
  <si>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</si>
  <si>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</si>
  <si>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</si>
  <si>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</si>
  <si>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</si>
  <si>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</si>
  <si>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</si>
  <si>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</si>
  <si>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</si>
  <si>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</si>
  <si>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</si>
  <si>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</si>
  <si>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</si>
  <si>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</si>
  <si>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</si>
  <si>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</si>
  <si>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</si>
  <si>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</si>
  <si>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</si>
  <si>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</si>
  <si>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</si>
  <si>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</si>
  <si>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</si>
  <si>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</si>
  <si>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</si>
  <si>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</si>
  <si>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</si>
  <si>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</si>
  <si>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</si>
  <si>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</si>
  <si>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</si>
  <si>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</si>
  <si>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</si>
  <si>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</si>
  <si>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</si>
  <si>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</si>
  <si>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</si>
  <si>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</si>
  <si>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</si>
  <si>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</si>
  <si>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</si>
  <si>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</si>
  <si>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</si>
  <si>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</si>
  <si>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</si>
  <si>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</si>
  <si>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</si>
  <si>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</si>
  <si>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</si>
  <si>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</si>
  <si>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</si>
  <si>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</si>
  <si>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</si>
  <si>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</si>
  <si>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</si>
  <si>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</si>
  <si>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</si>
  <si>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</si>
  <si>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</si>
  <si>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</si>
  <si>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</si>
  <si>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</si>
  <si>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</si>
  <si>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</si>
  <si>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</si>
  <si>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</si>
  <si>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</si>
  <si>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</si>
  <si>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</si>
  <si>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</si>
  <si>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</si>
  <si>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</si>
  <si>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</si>
  <si>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</si>
  <si>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</si>
  <si>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</si>
  <si>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</si>
  <si>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</si>
  <si>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</si>
  <si>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</si>
  <si>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</si>
  <si>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</si>
  <si>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</si>
  <si>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</si>
  <si>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</si>
  <si>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</si>
  <si>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</si>
  <si>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</si>
  <si>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</si>
  <si>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</si>
  <si>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</si>
  <si>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</si>
  <si>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</si>
  <si>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</si>
  <si>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</si>
  <si>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</si>
  <si>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</si>
  <si>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</si>
  <si>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</si>
  <si>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</si>
  <si>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</si>
  <si>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</si>
  <si>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</si>
  <si>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</si>
  <si>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</si>
  <si>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</si>
  <si>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</si>
  <si>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</si>
  <si>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</si>
  <si>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</si>
  <si>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</si>
  <si>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</si>
  <si>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</si>
  <si>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</si>
  <si>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</si>
  <si>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</si>
  <si>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</si>
  <si>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</si>
  <si>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</si>
  <si>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</si>
  <si>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</si>
  <si>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</si>
  <si>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</si>
  <si>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</si>
  <si>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</si>
  <si>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</si>
  <si>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</si>
  <si>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</si>
  <si>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</si>
  <si>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</si>
  <si>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</si>
  <si>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</si>
  <si>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</si>
  <si>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</si>
  <si>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</si>
  <si>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</si>
  <si>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</si>
  <si>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</si>
  <si>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</si>
  <si>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</si>
  <si>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</si>
  <si>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</si>
  <si>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</si>
  <si>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</si>
  <si>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</si>
  <si>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</si>
  <si>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</si>
  <si>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</si>
  <si>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</si>
  <si>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</si>
  <si>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</si>
  <si>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</si>
  <si>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</si>
  <si>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</si>
  <si>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</si>
  <si>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</si>
  <si>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</si>
  <si>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</si>
  <si>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</si>
  <si>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</si>
  <si>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</si>
  <si>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</si>
  <si>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</si>
  <si>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</si>
  <si>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</si>
  <si>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</si>
  <si>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</si>
  <si>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</si>
  <si>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</si>
  <si>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</si>
  <si>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</si>
  <si>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</si>
  <si>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</si>
  <si>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</si>
  <si>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</si>
  <si>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</si>
  <si>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</si>
  <si>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</si>
  <si>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</si>
  <si>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</si>
  <si>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</si>
  <si>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</si>
  <si>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</si>
  <si>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</si>
  <si>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</si>
  <si>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</si>
  <si>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</si>
  <si>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</si>
  <si>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</si>
  <si>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</si>
  <si>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</si>
  <si>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</si>
  <si>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</si>
  <si>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</si>
  <si>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</si>
  <si>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</si>
  <si>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</si>
  <si>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</si>
  <si>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</si>
  <si>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</si>
  <si>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</si>
  <si>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</si>
  <si>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</si>
  <si>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</si>
  <si>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</si>
  <si>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</si>
  <si>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</si>
  <si>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</si>
  <si>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</si>
  <si>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</si>
  <si>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</si>
  <si>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</si>
  <si>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</si>
  <si>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</si>
  <si>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</si>
  <si>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</si>
  <si>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</si>
  <si>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</si>
  <si>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</si>
  <si>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</si>
  <si>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</si>
  <si>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</si>
  <si>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</si>
  <si>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</si>
  <si>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</si>
  <si>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</si>
  <si>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</si>
  <si>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</si>
  <si>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</si>
  <si>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</si>
  <si>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</si>
  <si>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</si>
  <si>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</si>
  <si>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</si>
  <si>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</si>
  <si>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</si>
  <si>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</si>
  <si>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</si>
  <si>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</si>
  <si>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</si>
  <si>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</si>
  <si>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</si>
  <si>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</si>
  <si>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</si>
  <si>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</si>
  <si>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</si>
  <si>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</si>
  <si>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</si>
  <si>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</si>
  <si>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</si>
  <si>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</si>
  <si>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</si>
  <si>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</si>
  <si>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</si>
  <si>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</si>
  <si>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</si>
  <si>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</si>
  <si>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</si>
  <si>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</si>
  <si>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</si>
  <si>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</si>
  <si>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</si>
  <si>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</si>
  <si>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</si>
  <si>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</si>
  <si>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</si>
  <si>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</si>
  <si>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</si>
  <si>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</si>
  <si>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</si>
  <si>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</si>
  <si>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</si>
  <si>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</si>
  <si>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</si>
  <si>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</si>
  <si>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</si>
  <si>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</si>
  <si>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</si>
  <si>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</si>
  <si>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</si>
  <si>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</si>
  <si>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</si>
  <si>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</si>
  <si>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</si>
  <si>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</si>
  <si>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</si>
  <si>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</si>
  <si>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</si>
  <si>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</si>
  <si>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</si>
  <si>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</si>
  <si>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</si>
  <si>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</si>
  <si>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</si>
  <si>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</si>
  <si>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</si>
  <si>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</si>
  <si>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</si>
  <si>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</si>
  <si>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</si>
  <si>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</si>
  <si>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</si>
  <si>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</si>
  <si>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</si>
  <si>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</si>
  <si>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</si>
  <si>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</si>
  <si>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</si>
  <si>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</si>
  <si>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</si>
  <si>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</si>
  <si>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</si>
  <si>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</si>
  <si>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</si>
  <si>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</si>
  <si>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</si>
  <si>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</si>
  <si>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</si>
  <si>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</si>
  <si>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</si>
  <si>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</si>
  <si>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</si>
  <si>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</si>
  <si>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</si>
  <si>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</si>
  <si>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</si>
  <si>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</si>
  <si>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</si>
  <si>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</si>
  <si>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</si>
  <si>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</si>
  <si>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</si>
  <si>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</si>
  <si>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</si>
  <si>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</si>
  <si>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</si>
  <si>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</si>
  <si>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</si>
  <si>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</si>
  <si>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</si>
  <si>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</si>
  <si>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</si>
  <si>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</si>
  <si>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</si>
  <si>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</si>
  <si>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</si>
  <si>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</si>
  <si>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</si>
  <si>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</si>
  <si>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</si>
  <si>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</si>
  <si>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</si>
  <si>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</si>
  <si>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</si>
  <si>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</si>
  <si>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</si>
  <si>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</si>
  <si>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</si>
  <si>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</si>
  <si>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</si>
  <si>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</si>
  <si>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</si>
  <si>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</si>
  <si>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</si>
  <si>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</si>
  <si>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</si>
  <si>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</si>
  <si>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</si>
  <si>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</si>
  <si>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</si>
  <si>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</si>
  <si>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</si>
  <si>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</si>
  <si>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</si>
  <si>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</si>
  <si>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</si>
  <si>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</si>
  <si>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</si>
  <si>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</si>
  <si>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</si>
  <si>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</si>
  <si>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</si>
  <si>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</si>
  <si>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</si>
  <si>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</si>
  <si>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</si>
  <si>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</si>
  <si>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</si>
  <si>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</si>
  <si>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</si>
  <si>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</si>
  <si>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</si>
  <si>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</si>
  <si>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</si>
  <si>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</si>
  <si>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</si>
  <si>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</si>
  <si>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</si>
  <si>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</si>
  <si>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</si>
  <si>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</si>
  <si>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</si>
  <si>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</si>
  <si>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</si>
  <si>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</si>
  <si>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</si>
  <si>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</si>
  <si>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</si>
  <si>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</si>
  <si>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</si>
  <si>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</si>
  <si>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</si>
  <si>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</si>
  <si>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</si>
  <si>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</si>
  <si>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</si>
  <si>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</si>
  <si>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</si>
  <si>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</si>
  <si>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</si>
  <si>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</si>
  <si>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</si>
  <si>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</si>
  <si>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</si>
  <si>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</si>
  <si>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</si>
  <si>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</si>
  <si>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</si>
  <si>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</si>
  <si>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</si>
  <si>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</si>
  <si>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</si>
  <si>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</si>
  <si>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</si>
  <si>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</si>
  <si>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</si>
  <si>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</si>
  <si>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</si>
  <si>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</si>
  <si>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</si>
  <si>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</si>
  <si>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</si>
  <si>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</si>
  <si>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</si>
  <si>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</si>
  <si>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</si>
  <si>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</si>
  <si>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</si>
  <si>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</si>
  <si>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</si>
  <si>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</si>
  <si>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</si>
  <si>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</si>
  <si>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</si>
  <si>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</si>
  <si>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</si>
  <si>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</si>
  <si>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</si>
  <si>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</si>
  <si>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</si>
  <si>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</si>
  <si>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</si>
  <si>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</si>
  <si>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</si>
  <si>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</si>
  <si>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</si>
  <si>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</si>
  <si>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</si>
  <si>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</si>
  <si>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</si>
  <si>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</si>
  <si>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</si>
  <si>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</si>
  <si>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</si>
  <si>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</si>
  <si>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</si>
  <si>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</si>
  <si>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</si>
  <si>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</si>
  <si>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</si>
  <si>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</si>
  <si>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</si>
  <si>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</si>
  <si>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</si>
  <si>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</si>
  <si>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</si>
  <si>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</si>
  <si>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</si>
  <si>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</si>
  <si>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</si>
  <si>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</si>
  <si>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</si>
  <si>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</si>
  <si>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</si>
  <si>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</si>
  <si>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</si>
  <si>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</si>
  <si>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</si>
  <si>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</si>
  <si>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</si>
  <si>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</si>
  <si>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</si>
  <si>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</si>
  <si>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</si>
  <si>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</si>
  <si>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</si>
  <si>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</si>
  <si>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</si>
  <si>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</si>
  <si>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</si>
  <si>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</si>
  <si>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</si>
  <si>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</si>
  <si>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</si>
  <si>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</si>
  <si>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</si>
  <si>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</si>
  <si>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</si>
  <si>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</si>
  <si>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</si>
  <si>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</si>
  <si>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</si>
  <si>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</si>
  <si>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</si>
  <si>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</si>
  <si>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</si>
  <si>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</si>
  <si>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</si>
  <si>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</si>
  <si>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</si>
  <si>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</si>
  <si>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</si>
  <si>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</si>
  <si>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</si>
  <si>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</si>
  <si>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</si>
  <si>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</si>
  <si>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</si>
  <si>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</si>
  <si>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</si>
  <si>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</si>
  <si>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</si>
  <si>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</si>
  <si>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</si>
  <si>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</si>
  <si>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</si>
  <si>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</si>
  <si>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</si>
  <si>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</si>
  <si>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</si>
  <si>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</si>
  <si>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</si>
  <si>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</si>
  <si>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</si>
  <si>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</si>
  <si>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</si>
  <si>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</si>
  <si>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</si>
  <si>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</si>
  <si>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</si>
  <si>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</si>
  <si>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</si>
  <si>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</si>
  <si>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</si>
  <si>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</si>
  <si>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</si>
  <si>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</si>
  <si>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</si>
  <si>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</si>
  <si>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</si>
  <si>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</si>
  <si>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</si>
  <si>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</si>
  <si>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</si>
  <si>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</si>
  <si>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</si>
  <si>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</si>
  <si>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</si>
  <si>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</si>
  <si>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</si>
  <si>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</si>
  <si>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</si>
  <si>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</si>
  <si>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</si>
  <si>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</si>
  <si>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</si>
  <si>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</si>
  <si>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</si>
  <si>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</si>
  <si>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</si>
  <si>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</si>
  <si>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</si>
  <si>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</si>
  <si>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</si>
  <si>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</si>
  <si>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</si>
  <si>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</si>
  <si>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</si>
  <si>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</si>
  <si>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</si>
  <si>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</si>
  <si>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</si>
  <si>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</si>
  <si>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</si>
  <si>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</si>
  <si>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</si>
  <si>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</si>
  <si>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</si>
  <si>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</si>
  <si>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</si>
  <si>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</si>
  <si>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</si>
  <si>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</si>
  <si>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</si>
  <si>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</si>
  <si>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</si>
  <si>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</si>
  <si>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</si>
  <si>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</si>
  <si>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</si>
  <si>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</si>
  <si>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</si>
  <si>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</si>
  <si>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</si>
  <si>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</si>
  <si>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</si>
  <si>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</si>
  <si>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</si>
  <si>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</si>
  <si>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</si>
  <si>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</si>
  <si>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</si>
  <si>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</si>
  <si>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</si>
  <si>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</si>
  <si>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</si>
  <si>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</si>
  <si>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</si>
  <si>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</si>
  <si>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</si>
  <si>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</si>
  <si>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</si>
  <si>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</si>
  <si>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</si>
  <si>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</si>
  <si>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</si>
  <si>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</si>
  <si>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</si>
  <si>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</si>
  <si>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</si>
  <si>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</si>
  <si>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</si>
  <si>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</si>
  <si>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</si>
  <si>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</si>
  <si>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</si>
  <si>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</si>
  <si>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</si>
  <si>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</si>
  <si>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</si>
  <si>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</si>
  <si>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</si>
  <si>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</si>
  <si>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</si>
  <si>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</si>
  <si>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</si>
  <si>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</si>
  <si>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</si>
  <si>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</si>
  <si>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</si>
  <si>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</si>
  <si>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</si>
  <si>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</si>
  <si>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</si>
  <si>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</si>
  <si>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</si>
  <si>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</si>
  <si>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</si>
  <si>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</si>
  <si>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</si>
  <si>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</si>
  <si>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</si>
  <si>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</si>
  <si>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</si>
  <si>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</si>
  <si>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</si>
  <si>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</si>
  <si>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</si>
  <si>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</si>
  <si>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</si>
  <si>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180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</si>
  <si>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</si>
  <si>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</si>
  <si>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</si>
  <si>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</si>
  <si>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</si>
  <si>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</si>
  <si>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</si>
  <si>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</si>
  <si>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</si>
  <si>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</si>
  <si>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</si>
  <si>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</si>
  <si>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</si>
  <si>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</si>
  <si>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</si>
  <si>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</si>
  <si>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</si>
  <si>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</si>
  <si>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</si>
  <si>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</si>
  <si>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</si>
  <si>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</si>
  <si>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</si>
  <si>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</si>
  <si>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</si>
  <si>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</si>
  <si>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</si>
  <si>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</si>
  <si>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</si>
  <si>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</si>
  <si>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</si>
  <si>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</si>
  <si>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</si>
  <si>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</si>
  <si>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</si>
  <si>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</si>
  <si>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</si>
  <si>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</si>
  <si>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</si>
  <si>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</si>
  <si>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</si>
  <si>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</si>
  <si>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</si>
  <si>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</si>
  <si>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</si>
  <si>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</si>
  <si>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</si>
  <si>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</si>
  <si>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</si>
  <si>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</si>
  <si>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</si>
  <si>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</si>
  <si>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</si>
  <si>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</si>
  <si>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</si>
  <si>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</si>
  <si>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</si>
  <si>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</si>
  <si>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</si>
  <si>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</si>
  <si>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</si>
  <si>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</si>
  <si>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</si>
  <si>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</si>
  <si>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</si>
  <si>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</si>
  <si>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</si>
  <si>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</si>
  <si>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</si>
  <si>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</si>
  <si>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</si>
  <si>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</si>
  <si>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</si>
  <si>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</si>
  <si>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</si>
  <si>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</si>
  <si>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</si>
  <si>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</si>
  <si>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</si>
  <si>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</si>
  <si>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</si>
  <si>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</si>
  <si>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</si>
  <si>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</si>
  <si>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</si>
  <si>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</si>
  <si>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</si>
  <si>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</si>
  <si>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NO PCM</t>
  </si>
  <si>
    <t>Sceco failure, we are unable to connect the PG due to the noise and the objection from the neighbors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</si>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</sst>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4" fillId="0" borderId="0" xfId="0" applyFont="1"/>
    <xf numFmtId="164" fontId="26" fillId="8" borderId="8" xfId="0" applyNumberFormat="1" applyFont="1" applyFill="1" applyBorder="1" applyAlignment="1">
      <alignment horizontal="center" vertical="center"/>
    </xf>
    <xf numFmtId="0" fontId="28" fillId="8"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 totalsRowShown="0" headerRowDxfId="48" dataDxfId="47" headerRowBorderDxfId="45" tableBorderDxfId="46" totalsRowBorderDxfId="44">
  <autoFilter ref="A1:L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303.78758981481224</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0.33290196758753154</v>
      </c>
      <c r="H3" s="174">
        <v>45966.39130787037</v>
      </c>
      <c r="I3" s="133" t="str">
        <f>IFERROR(VLOOKUP(D3,DB!A:F,6,0),"")</f>
        <v>SCECO</v>
      </c>
      <c r="J3" s="133" t="str">
        <f>IFERROR(VLOOKUP(D3,DB!A:G,7,0),"")</f>
        <v>Dead</v>
      </c>
      <c r="K3" s="137" t="s">
        <v>39024</v>
      </c>
      <c r="L3" s="138" t="str">
        <f>IFERROR(VLOOKUP(D3,DB!A:I,9,0),"")</f>
        <v>Latis</v>
      </c>
    </row>
    <row r="4" spans="1:15" ht="15" customHeight="1">
      <c r="A4" s="176" t="s">
        <v>39025</v>
      </c>
      <c r="B4" s="133" t="str">
        <f>IFERROR(VLOOKUP(D4,DB!A:K,11,0),"")</f>
        <v>R1</v>
      </c>
      <c r="C4" s="133">
        <v>1</v>
      </c>
      <c r="D4" s="175" t="s">
        <v>21347</v>
      </c>
      <c r="E4" s="134" t="s">
        <v>39021</v>
      </c>
      <c r="F4" s="135">
        <v>45966.720462962963</v>
      </c>
      <c r="G4" s="136">
        <f ca="1">IFERROR(NOW()-F4,"")</f>
        <v>1.5552430551906582E-2</v>
      </c>
      <c r="H4" s="135">
        <v>45966.720462962963</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45966.736015393515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45966.736015393515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45966.736015393515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45966.736015393515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45966.736015393515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45966.736015393515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45966.736015393515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45966.736015393515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45966.736015393515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45966.736015393515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45966.736015393515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45966.736015393515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45966.736015393515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45966.736015393515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45966.736015393515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45966.736015393515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45966.736015393515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45966.736015393515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45966.736015393515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45966.736015393515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45966.736015393515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45966.736015393515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45966.736015393515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45966.736015393515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45966.736015393515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45966.736015393515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45966.736015393515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45966.736015393515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45966.736015393515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45966.736015393515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45966.736015393515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45966.736015393515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45966.736015393515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45966.736015393515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45966.736015393515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45966.736015393515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45966.736015393515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45966.736015393515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45966.736015393515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45966.736015393515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45966.736015393515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45966.736015393515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45966.736015393515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45966.736015393515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45966.736015393515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45966.736015393515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45966.736015393515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45966.736015393515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45966.736015393515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45966.736015393515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45966.736015393515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45966.736015393515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45966.736015393515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45966.736015393515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45966.736015393515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45966.736015393515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45966.736015393515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45966.736015393515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45966.736015393515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45966.736015393515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45966.736015393515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45966.736015393515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45966.736015393515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45966.736015393515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45966.736015393515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45966.736015393515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45966.736015393515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45966.736015393515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45966.736015393515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45966.736015393515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45966.736015393515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45966.736015393515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45966.736015393515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45966.736015393515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45966.736015393515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45966.736015393515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45966.736015393515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45966.736015393515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45966.736015393515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45966.736015393515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45966.736015393515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45966.736015393515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45966.736015393515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45966.736015393515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45966.736015393515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45966.736015393515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45966.736015393515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45966.736015393515</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45966.736015393515</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A6FFD379-D63E-4D5B-AAA0-C31B816ECE0C}"/>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141.7361777777769</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7.9939320601843065</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45966.736015393515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45966.736015393515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45966.736015393515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45966.736015393515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45966.736015393515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45966.736015393515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45966.736015393515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45966.736015393515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45966.736015393515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45966.736015393515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45966.736015393515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45966.736015393515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45966.736015393515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45966.736015393515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45966.736015393515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45966.736015393515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45966.736015393515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45966.736015393515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45966.736015393515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45966.736015393515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45966.736015393515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45966.736015393515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45966.736015393515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45966.736015393515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45966.736015393515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45966.736015393515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45966.736015393515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45966.736015393515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45966.736015393515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45966.736015393515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45966.736015393515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45966.736015393515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45966.736015393515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45966.736015393515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45966.736015393515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45966.736015393515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45966.736015393515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45966.736015393515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45966.736015393515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45966.736015393515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45966.736015393515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45966.736015393515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45966.736015393515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45966.736015393515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45966.736015393515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45966.736015393515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45966.736015393515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45966.736015393515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45966.736015393515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45966.736015393515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45966.736015393515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45966.736015393515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45966.736015393515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45966.736015393515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45966.736015393515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45966.736015393515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45966.736015393515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45966.736015393515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45966.736015393515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45966.736015393515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45966.736015393515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45966.736015393515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45966.736015393515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45966.736015393515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45966.736015393515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45966.736015393515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45966.736015393515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45966.736015393515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45966.736015393515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45966.736015393515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45966.736015393515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45966.736015393515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45966.736015393515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45966.736015393515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45966.736015393515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45966.736015393515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45966.736015393515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45966.736015393515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45966.736015393515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45966.736015393515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45966.736015393515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45966.736015393515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45966.736015393515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45966.736015393515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45966.736015393515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45966.736015393515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45966.736015393515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45966.736015393515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45966.736015393515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45966.736015393515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45966.736015393515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45966.736015393515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45966.736015393515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45966.736015393515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45966.736015393515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45966.736015393515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45966.736015393515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45966.736015393515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45966.736015393515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45966.736015393515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45966.736015393515</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45966.736015740738</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45966.736015740738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45966.736015740738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45966.736015740738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45966.736015740738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45966.736015740738</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45966.736015740738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45966.736015740738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45966.736015740738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45966.736015740738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45966.736015740738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45966.736015740738</v>
      </c>
      <c r="H13" s="22" t="s">
        <v>39111</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45966.736015740738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45966.736015740738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45966.736015740738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45966.736015740738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45966.736015740738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45966.736015740738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45966.736015740738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45966.736015740738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45966.736015740738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45966.736015740738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45966.736015740738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45966.736015740738</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39112</v>
      </c>
      <c r="D26" s="18"/>
      <c r="E26" s="18"/>
      <c r="F26" s="20"/>
      <c r="G26" s="21">
        <f t="shared" ref="G26:G89" ca="1" si="1">IFERROR(NOW()-F26,"-")</f>
        <v>45966.736015740738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45966.736015740738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45966.736015740738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45966.736015740738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45966.736015740738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45966.736015740738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45966.736015740738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45966.736015740738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45966.736015740738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45966.736015740738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45966.736015740738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45966.736015740738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45966.736015740738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45966.736015740738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45966.736015740738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45966.736015740738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45966.736015740738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45966.736015740738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45966.736015740738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45966.736015740738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45966.736015740738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45966.736015740738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45966.736015740738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45966.736015740738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45966.736015740738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45966.736015740738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45966.736015740738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45966.736015740738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45966.736015740738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45966.736015740738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45966.736015740738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45966.736015740738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45966.736015740738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45966.736015740738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45966.736015740738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45966.736015740738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45966.736015740738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45966.736015740738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45966.736015740738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45966.736015740738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45966.736015740738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45966.736015740738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45966.736015740738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45966.736015740738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45966.736015740738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45966.736015740738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45966.736015740738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45966.736015740738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45966.736015740738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45966.736015740738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45966.736015740738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45966.736015740738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45966.736015740738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45966.736015740738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45966.736015740738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45966.736015740738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45966.736015740738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45966.736015740738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45966.736015740738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45966.736015740738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45966.736015740738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45966.736015740738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45966.736015740738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45966.736015740738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45966.736015740738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45966.736015740738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45966.736015740738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45966.736015740738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45966.736015740738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45966.736015740738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45966.736015740738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45966.736015740738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45966.736015740738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45966.736015740738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45966.736015740738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45966.736015740738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45966.736015740738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45966.736015740738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45966.736015740738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45966.736015740738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45966.736015740738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45966.736015740738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45966.736015740738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45966.736015740738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45966.736015740738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45966.736015740738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45966.736015740738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45966.736015740738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45966.736015740738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45966.736015740738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45966.736015740738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45966.736015740738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45966.736015740738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45966.736015740738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45966.736015740738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45966.736015740738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45966.736015740738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45966.736015740738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45966.736015740738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45966.736015740738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45966.736015740738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45966.736015740738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45966.736015740738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45966.736015740738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45966.736015740738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45966.736015740738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45966.736015740738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45966.736015740738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45966.736015740738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45966.736015740738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45966.736015740738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45966.736015740738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45966.736015740738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45966.736015740738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45966.736015740738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45966.736015740738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45966.736015740738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45966.736015740738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45966.736015740738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45966.736015740738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45966.736015740738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45966.736015740738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45966.736015740738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45966.736015740738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45966.736015740738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45966.736015740738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45966.736015740738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45966.736015740738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45966.736015740738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45966.736015740738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45966.736015740738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45966.736015740738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45966.736015740738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45966.736015740738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45966.736015740738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45966.736015740738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45966.736015740738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45966.736015740738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45966.736015740738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45966.736015740738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45966.736015740738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45966.736015740738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45966.736015740738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45966.736015740738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45966.736015740738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45966.736015740738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45966.736015740738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45966.736015740738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45966.736015740738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45966.736015740738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45966.736015740738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45966.736015740738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45966.736015740738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45966.736015740738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45966.736015740738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45966.736015740738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45966.736015740738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45966.736015740738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45966.736015740738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45966.736015740738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45966.736015740738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45966.736015740738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45966.736015740738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45966.736015740738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45966.736015740738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45966.736015740738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45966.736015740738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45966.736015740738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45966.736015740738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45966.736015740738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45966.736015740738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45966.736015740738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45966.736015740738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45966.736015740738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45966.736015740738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45966.736015740738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45966.736015740738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45966.736015740738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45966.736015740738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45966.736015740738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45966.736015740738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45966.736015740738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45966.736015740738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45966.736015740738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45966.736015740738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45966.736015740738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45966.736015740738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45966.736015740738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45966.736015740738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45966.736015740738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45966.736015740738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45966.736015740738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45966.736015740738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45966.736015740738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45966.736015740738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45966.736015740738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45966.736015740738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45966.736015740738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45966.736015740738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45966.736015740738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45966.736015740738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45966.736015740738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45966.736015740738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45966.736015740738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45966.736015740738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45966.736015740738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45966.736015740738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45966.736015740738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45966.736015740738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45966.736015740738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45966.736015740738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45966.736015740738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45966.736015740738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45966.736015740738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45966.736015740738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45966.736015740738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45966.736015740738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45966.736015740738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45966.736015740738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45966.736015740738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45966.736015740738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45966.736015740738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45966.736015740738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45966.736015740738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45966.736015740738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45966.736015740738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45966.736015740738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45966.736015740738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45966.736015740738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45966.736015740738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45966.736015740738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45966.736015740738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45966.736015740738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45966.736015740738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45966.736015740738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45966.736015740738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45966.736015740738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45966.736015740738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45966.736015740738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45966.736015740738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45966.736015740738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45966.736015740738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45966.736015740738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45966.736015740738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45966.736015740738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45966.736015740738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45966.736015740738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45966.736015740738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45966.736015740738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45966.736015740738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45966.736015740738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45966.736015740738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45966.736015740738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45966.736015740738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45966.736015740738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45966.736015740738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45966.736015740738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45966.736015740738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45966.736015740738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45966.736015740738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45966.736015740738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45966.736015740738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45966.736015740738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45966.736015740738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45966.736015740738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45966.736015740738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45966.736015740738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45966.736015740738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45966.736015740738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45966.736015740738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45966.736015740738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45966.736015740738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45966.736015740738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45966.736015740738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45966.736015740738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45966.736015740738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45966.736015740738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45966.736015740738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45966.736015740738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45966.736015740738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45966.736015740738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45966.736015740738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45966.736015740738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45966.736015740738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45966.736015740738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45966.736015740738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45966.736015740738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45966.736015740738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45966.736015740738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45966.736015740738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45966.736015740738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45966.736015740738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45966.736015740738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45966.736015740738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45966.736015740738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45966.736015740738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45966.736015740738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45966.736015740738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45966.736015740738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45966.736015740738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45966.736015740738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45966.736015740738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45966.736015740738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45966.736015740738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45966.736015740738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45966.736015740738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45966.736015740738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45966.736015740738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45966.736015740738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45966.736015740738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45966.736015740738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45966.736015740738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45966.736015740738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45966.736015740738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45966.736015740738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45966.736015740738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45966.736015740738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45966.736015740738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45966.736015740738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45966.736015740738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45966.736015740738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45966.736015740738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45966.736015740738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45966.736015740738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45966.736015740738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45966.736015740738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45966.736015740738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45966.736015740738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45966.736015740738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45966.736015740738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45966.736015740738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45966.736015740738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45966.736015740738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45966.736015740738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45966.736015740738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45966.736015740738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45966.736015740738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45966.736015740738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45966.736015740738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45966.736015740738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45966.736015740738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45966.736015740738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45966.736015740738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45966.736015740738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45966.736015740738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45966.736015740738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45966.736015740738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45966.736015740738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45966.736015740738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45966.736015740738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45966.736015740738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45966.736015740738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45966.736015740738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45966.736015740738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45966.736015740738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45966.736015740738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45966.736015740738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45966.736015740738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45966.736015740738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45966.736015740738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45966.736015740738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45966.736015740738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45966.736015740738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45966.736015740738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45966.736015740738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45966.736015740738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45966.736015740738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45966.736015740738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45966.736015740738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45966.736015740738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45966.736015740738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45966.736015740738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45966.736015740738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45966.736015740738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45966.736015740738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45966.736015740738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45966.736015740738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45966.736015740738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45966.736015740738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45966.736015740738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45966.736015740738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45966.736015740738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45966.736015740738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45966.736015740738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45966.736015740738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45966.736015740738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45966.736015740738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45966.736015740738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45966.736015740738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45966.736015740738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45966.736015740738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45966.736015740738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45966.736015740738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45966.736015740738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45966.736015740738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45966.736015740738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45966.736015740738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45966.736015740738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45966.736015740738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45966.736015740738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45966.736015740738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45966.736015740738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45966.736015740738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45966.736015740738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45966.736015740738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45966.736015740738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45966.736015740738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45966.736015740738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45966.736015740738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45966.736015740738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45966.736015740738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45966.736015740738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45966.736015740738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45966.736015740738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45966.736015740738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45966.736015740738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45966.736015740738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45966.736015740738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45966.736015740738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45966.736015740738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45966.736015740738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45966.736015740738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45966.736015740738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45966.736015740738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45966.736015740738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45966.736015740738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45966.736015740738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45966.736015740738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45966.736015740738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45966.736015740738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45966.736015740738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45966.736015740738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45966.736015740738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45966.736015740738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45966.736015740738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45966.736015740738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45966.736015740738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45966.736015740738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45966.736015740738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45966.736015740738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45966.736015740738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45966.736015740738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45966.736015740738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45966.736015740738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45966.736015740738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45966.736015740738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45966.736015740738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45966.736015740738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45966.736015740738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45966.736015740738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45966.736015740738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45966.736015740738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45966.736015740738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45966.736015740738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45966.736015740738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45966.736015740738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45966.736015740738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45966.736015740738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45966.736015740738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45966.736015740738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45966.736015740738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45966.736015740738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45966.736015740738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45966.736015740738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45966.736015740738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45966.736015740738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45966.736015740738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45966.736015740738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45966.736015740738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45966.736015740738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45966.736015740738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45966.736015740738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45966.736015740738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45966.736015740738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45966.736015740738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45966.736015740738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45966.736015740738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45966.736015740738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45966.736015740738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45966.736015740738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45966.736015740738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45966.736015740738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45966.736015740738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45966.736015740738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45966.736015740738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45966.736015740738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45966.736015740738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45966.736015740738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45966.736015740738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45966.736015740738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45966.736015740738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45966.736015740738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45966.736015740738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45966.736015740738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45966.736015740738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45966.736015740738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45966.736015740738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45966.736015740738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45966.736015740738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45966.736015740738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45966.736015740738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45966.736015740738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45966.736015740738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45966.736015740738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45966.736015740738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45966.736015740738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45966.736015740738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45966.736015740738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45966.736015740738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45966.736015740738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45966.736015740738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45966.736015740738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45966.736015740738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45966.736015740738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45966.736015740738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45966.736015740738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45966.736015740738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45966.736015740738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45966.736015740738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45966.736015740738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45966.736015740738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45966.736015740738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45966.736015740738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45966.736015740738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45966.736015740738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45966.736015740738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45966.736015740738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45966.736015740738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45966.736015740738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45966.736015740738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45966.736015740738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45966.736015740738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45966.736015740738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45966.736015740738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45966.736015740738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45966.736015740738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45966.736015740738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45966.736015740738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45966.736015740738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45966.736015740738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45966.736015740738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45966.736015740738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45966.736015740738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45966.736015740738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45966.736015740738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45966.736015740738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45966.736015740738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45966.736015740738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45966.736015740738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45966.736015740738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45966.736015740738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45966.736015740738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45966.736015740738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45966.736015740738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45966.736015740738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45966.736015740738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45966.736015740738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45966.736015740738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45966.736015740738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45966.736015740738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45966.736015740738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45966.736015740738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45966.736015740738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45966.736015740738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45966.736015740738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45966.736015740738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45966.736015740738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45966.736015740738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45966.736015740738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45966.736015740738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45966.736015740738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45966.736015740738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45966.736015740738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45966.736015740738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45966.736015740738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45966.736015740738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45966.736015740738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45966.736015740738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45966.736015740738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45966.736015740738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45966.736015740738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45966.736015740738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45966.736015740738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45966.736015740738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45966.736015740738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45966.736015740738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45966.736015740738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45966.736015740738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45966.736015740738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45966.736015740738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45966.736015740738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45966.736015740738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45966.736015740738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45966.736015740738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45966.736015740738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45966.736015740738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45966.736015740738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45966.736015740738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45966.736015740738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45966.736015740738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45966.736015740738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45966.736015740738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45966.736015740738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45966.736015740738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45966.736015740738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45966.736015740738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45966.736015740738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45966.736015740738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45966.736015740738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45966.736015740738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45966.736015740738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45966.736015740738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45966.736015740738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45966.736015740738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45966.736015740738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45966.736015740738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45966.736015740738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45966.736015740738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45966.736015740738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45966.736015740738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45966.736015740738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45966.736015740738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45966.736015740738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45966.736015740738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45966.736015740738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45966.736015740738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45966.736015740738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45966.736015740738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45966.736015740738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45966.736015740738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45966.736015740738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45966.736015740738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45966.736015740738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45966.736015740738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45966.736015740738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45966.736015740738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45966.736015740738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45966.736015740738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45966.736015740738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45966.736015740738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45966.736015740738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45966.736015740738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45966.736015740738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45966.736015740738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45966.736015740738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45966.736015740738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45966.736015740738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45966.736015740738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45966.736015740738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45966.736015740738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45966.736015740738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45966.736015740738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45966.736015740738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45966.736015740738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45966.736015740738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45966.736015740738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45966.736015740738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45966.736015740738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45966.736015740738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45966.736015740738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45966.736015740738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45966.736015740738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45966.736015740738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45966.736015740738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45966.736015740738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45966.736015740738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45966.736015740738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45966.736015740738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45966.736015740738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45966.736015740738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45966.736015740738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45966.736015740738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45966.736015740738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45966.736015740738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45966.736015740738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45966.736015740738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45966.736015740738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45966.736015740738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45966.736015740738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45966.736015740738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45966.736015740738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45966.736015740738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45966.736015740738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45966.736015740738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45966.736015740738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45966.736015740738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45966.736015740738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45966.736015740738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45966.736015740738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45966.736015740738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45966.736015740738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45966.736015740738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45966.736015740738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45966.736015740738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45966.736015740738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45966.736015740738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45966.736015740738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45966.736015740738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45966.736015740738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45966.736015740738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45966.736015740738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45966.736015740738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45966.736015740738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45966.736015740738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45966.736015740738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45966.736015740738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45966.736015740738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45966.736015740738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45966.736015740738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45966.736015740738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45966.736015740738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45966.736015740738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45966.736015740738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45966.736015740738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45966.736015740738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45966.736015740738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45966.736015740738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45966.736015740738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45966.736015740738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45966.736015740738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45966.736015740738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45966.736015740738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45966.736015740738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45966.736015740738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45966.736015740738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45966.736015740738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45966.736015740738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45966.736015740738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45966.736015740738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45966.736015740738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45966.736015740738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45966.736015740738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45966.736015740738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45966.736015740738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45966.736015740738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45966.736015740738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45966.736015740738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45966.736015740738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45966.736015740738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45966.736015740738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45966.736015740738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45966.736015740738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45966.736015740738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45966.736015740738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45966.736015740738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45966.736015740738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45966.736015740738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45966.736015740738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45966.736015740738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45966.736015740738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45966.736015740738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45966.736015740738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45966.736015740738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45966.736015740738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45966.736015740738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45966.736015740738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45966.736015740738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45966.736015740738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45966.736015740738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45966.736015740738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45966.736015740738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45966.736015740738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45966.736015740738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45966.736015740738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45966.736015740738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45966.736015740738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45966.736015740738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45966.736015740738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45966.736015740738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45966.736015740738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45966.736015740738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45966.736015740738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45966.736015740738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45966.736015740738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45966.736015740738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45966.736015740738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45966.736015740738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45966.736015740738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45966.736015740738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45966.736015740738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45966.736015740738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45966.736015740738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45966.736015740738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45966.736015740738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45966.736015740738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45966.736015740738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45966.736015740738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45966.736015740738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45966.736015740738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45966.736015740738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45966.736015740738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45966.736015740738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45966.736015740738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45966.736015740738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45966.736015740738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45966.736015740738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45966.736015740738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45966.736015740738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45966.736015740738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45966.736015740738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45966.736015740738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45966.736015740738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45966.736015740738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45966.736015740738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45966.736015740738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45966.736015740738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45966.736015740738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45966.736015740738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45966.736015740738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45966.736015740738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45966.736015740738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45966.736015740738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45966.736015740738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45966.736015740738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45966.736015740738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45966.736015740738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45966.736015740738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45966.736015740738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45966.736015740738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45966.736015740738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45966.736015740738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45966.736015740738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45966.736015740738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45966.736015740738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45966.736015740738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45966.736015740738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45966.736015740738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45966.736015740738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45966.736015740738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45966.736015740738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45966.736015740738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45966.736015740738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45966.736015740738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45966.736015740738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45966.736015740738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45966.736015740738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45966.736015740738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45966.736015740738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45966.736015740738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45966.736015740738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45966.736015740738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45966.736015740738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45966.736015740738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45966.736015740738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45966.736015740738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45966.736015740738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45966.736015740738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45966.736015740738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45966.736015740738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45966.736015740738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45966.736015740738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45966.736015740738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45966.736015740738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45966.736015740738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45966.736015740738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45966.736015740738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45966.736015740738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45966.736015740738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45966.736015740738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45966.736015740738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45966.736015740738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45966.736015740738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45966.736015740738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45966.736015740738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45966.736015740738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45966.736015740738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45966.736015740738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45966.736015740738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45966.736015740738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45966.736015740738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45966.736015740738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45966.736015740738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45966.736015740738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45966.736015740738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45966.736015740738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45966.736015740738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45966.736015740738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45966.736015740738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45966.736015740738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45966.736015740738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45966.736015740738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45966.736015740738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45966.736015740738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45966.736015740738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45966.736015740738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45966.736015740738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45966.736015740738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45966.736015740738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45966.736015740738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45966.736015740738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45966.736015740738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45966.736015740738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45966.736015740738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45966.736015740738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45966.736015740738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45966.736015740738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45966.736015740738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45966.736015740738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45966.736015740738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45966.736015740738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45966.736015740738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45966.736015740738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45966.736015740738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45966.736015740738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45966.736015740738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45966.736015740738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45966.736015740738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45966.736015740738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45966.736015740738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45966.736015740738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45966.736015740738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45966.736015740738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45966.736015740738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45966.736015740738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45966.736015740738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45966.736015740738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45966.736015740738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45966.736015740738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45966.736015740738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45966.736015740738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45966.736015740738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45966.736015740738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45966.736015740738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45966.736015740738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45966.736015740738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45966.736015740738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45966.736015740738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45966.736015740738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45966.736015740738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45966.736015740738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45966.736015740738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45966.736015740738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45966.736015740738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45966.736015740738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45966.736015740738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45966.736015740738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45966.736015740738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45966.736015740738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45966.736015740738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45966.736015740738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45966.736015740738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45966.736015740738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45966.736015740738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45966.736015740738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45966.736015740738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45966.736015740738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45966.736015740738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45966.736015740738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45966.736015740738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45966.736015740738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45966.736015740738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45966.736015740738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45966.736015740738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45966.736015740738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45966.736015740738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45966.736015740738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45966.736015740738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45966.736015740738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45966.736015740738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45966.736015740738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45966.736015740738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45966.736015740738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45966.736015740738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45966.736015740738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45966.736015740738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45966.736015740738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45966.736015740738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45966.736015740738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45966.736015740738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45966.736015740738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45966.736015740738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45966.736015740738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45966.736015740738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45966.736015740738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45966.736015740738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45966.736015740738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45966.736015740738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45966.736015740738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45966.736015740738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45966.736015740738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45966.736015740738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45966.736015740738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45966.736015740738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45966.736015740738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45966.736015740738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45966.736015740738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45966.736015740738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45966.736015740738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45966.736015740738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45966.736015740738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45966.736015740738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45966.736015740738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45966.736015740738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45966.736015740738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45966.736015740738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45966.736015740738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45966.736015740738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45966.736015740738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45966.736015740738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45966.736015740738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45966.736015740738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45966.736015740738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45966.736015740738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45966.736015740738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45966.736015740738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45966.736015740738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45966.736015740738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45966.736015740738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45966.736015740738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45966.736015740738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45966.736015740738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45966.736015740738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45966.736015740738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45966.736015740738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45966.736015740738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45966.736015740738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45966.736015740738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45966.736015740738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45966.736015740738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45966.736015740738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45966.736015740738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45966.736015740738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45966.736015740738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45966.736015740738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45966.736015740738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45966.736015740738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45966.736015740738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45966.736015740738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45966.736015740738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45966.736015740738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45966.736015740738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45966.736015740738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45966.736015740738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45966.736015740738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45966.736015740738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45966.736015740738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45966.736015740738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45966.736015740738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45966.736015740738</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
  <sheetViews>
    <sheetView tabSelected="1" workbookViewId="0">
      <selection activeCell="D25" sqref="D2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263.25529780091892</v>
      </c>
      <c r="H2" s="98">
        <v>45703.474768518521</v>
      </c>
      <c r="I2" s="98" t="str">
        <f>IFERROR(VLOOKUP(D2,DB!A:F,6,0),"")</f>
        <v>SCECO</v>
      </c>
      <c r="J2" s="98" t="str">
        <f>IFERROR(VLOOKUP(D2,DB!A:G,7,0),"")</f>
        <v>Dead</v>
      </c>
      <c r="K2" s="100" t="s">
        <v>39114</v>
      </c>
      <c r="L2" s="93" t="str">
        <f>IFERROR(VLOOKUP(D2,DB!A:I,9,0),"")</f>
        <v>Latis</v>
      </c>
    </row>
    <row r="3" spans="1:16" s="109" customFormat="1" ht="27" customHeight="1">
      <c r="A3" s="179" t="s">
        <v>39115</v>
      </c>
      <c r="B3" s="179" t="str">
        <f>IFERROR(VLOOKUP(D3,DB!A:K,11,0),"")</f>
        <v>R4</v>
      </c>
      <c r="C3" s="96">
        <v>1</v>
      </c>
      <c r="D3" s="100" t="s">
        <v>31096</v>
      </c>
      <c r="E3" s="97" t="s">
        <v>39021</v>
      </c>
      <c r="F3" s="98"/>
      <c r="G3" s="178">
        <f ca="1">IFERROR(NOW()-F3,"")</f>
        <v>45966.736015393515</v>
      </c>
      <c r="H3" s="98">
        <v>45966.596273148149</v>
      </c>
      <c r="I3" s="179" t="str">
        <f>IFERROR(VLOOKUP(D3,DB!A:F,6,0),"")</f>
        <v>SCECO</v>
      </c>
      <c r="J3" s="179" t="str">
        <f>IFERROR(VLOOKUP(D3,DB!A:G,7,0),"")</f>
        <v>Dead</v>
      </c>
      <c r="K3" s="100" t="s">
        <v>39116</v>
      </c>
      <c r="L3" s="93" t="str">
        <f>IFERROR(VLOOKUP(D3,DB!A:I,9,0),"")</f>
        <v>Latis</v>
      </c>
    </row>
    <row r="4" spans="1:16" ht="15" customHeight="1">
      <c r="A4" s="118"/>
      <c r="B4" s="118" t="str">
        <f>IFERROR(VLOOKUP(D4,DB!A:K,11,0),"")</f>
        <v/>
      </c>
      <c r="C4" s="119"/>
      <c r="D4" s="120"/>
      <c r="E4" s="97"/>
      <c r="F4" s="122"/>
      <c r="G4" s="123">
        <f ca="1">IFERROR(NOW()-F4,"")</f>
        <v>45966.736015740738</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45966.736015740738</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45966.736015740738</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45966.736015740738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45966.736015740738</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45966.736015740738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45966.736015740738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45966.736015740738</v>
      </c>
      <c r="H11" s="122"/>
      <c r="I11" s="118" t="str">
        <f>IFERROR(VLOOKUP(D11,DB!A:F,6,0),"")</f>
        <v/>
      </c>
      <c r="J11" s="118" t="str">
        <f>IFERROR(VLOOKUP(D11,DB!A:G,7,0),"")</f>
        <v/>
      </c>
      <c r="K11" s="124"/>
      <c r="L11" s="120" t="str">
        <f>IFERROR(VLOOKUP(D11,DB!A:I,9,0),"")</f>
        <v/>
      </c>
    </row>
    <row r="12" spans="1:16" ht="15" customHeight="1">
      <c r="A12" s="118"/>
      <c r="B12" s="118" t="str">
        <f>IFERROR(VLOOKUP(D12,DB!A:K,11,0),"")</f>
        <v/>
      </c>
      <c r="C12" s="93"/>
      <c r="D12" s="93"/>
      <c r="E12" s="97"/>
      <c r="F12" s="122"/>
      <c r="G12" s="123">
        <f ca="1">IFERROR(NOW()-F12,"")</f>
        <v>45966.736015740738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45966.736015740738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45966.736015740738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45966.736015740738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45966.736015740738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77"/>
      <c r="E17" s="97"/>
      <c r="F17" s="122"/>
      <c r="G17" s="123">
        <f ca="1">IFERROR(NOW()-F17,"")</f>
        <v>45966.736015740738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45966.736015740738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45966.736015740738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45966.736015740738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45966.736015740738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45966.736015740738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45966.736015740738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45966.736015740738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45966.736015740738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45966.736015740738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45966.736015740738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45966.736015740738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45966.736015740738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45966.736015740738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45966.736015740738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45966.736015740738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45966.736015740738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45966.736015740738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45966.736015740738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45966.736015740738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45966.736015740738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45966.736015740738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45966.736015740738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45966.736015740738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45966.736015740738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45966.736015740738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45966.736015740738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45966.736015740738</v>
      </c>
      <c r="H44" s="122"/>
      <c r="I44" s="118" t="str">
        <f>IFERROR(VLOOKUP(D44,DB!A:F,6,0),"")</f>
        <v/>
      </c>
      <c r="J44" s="118" t="str">
        <f>IFERROR(VLOOKUP(D44,DB!A:G,7,0),"")</f>
        <v/>
      </c>
      <c r="K44" s="124"/>
      <c r="L44" s="120" t="str">
        <f>IFERROR(VLOOKUP(D44,DB!A:I,9,0),"")</f>
        <v/>
      </c>
    </row>
    <row r="45" spans="1:12" ht="15" customHeight="1">
      <c r="A45" s="125"/>
      <c r="B45" s="125" t="str">
        <f>IFERROR(VLOOKUP(D45,DB!A:K,11,0),"")</f>
        <v/>
      </c>
      <c r="C45" s="126"/>
      <c r="D45" s="127"/>
      <c r="E45" s="128"/>
      <c r="F45" s="129"/>
      <c r="G45" s="130">
        <f ca="1">IFERROR(NOW()-F45,"")</f>
        <v>45966.736015740738</v>
      </c>
      <c r="H45" s="129"/>
      <c r="I45" s="125" t="str">
        <f>IFERROR(VLOOKUP(D45,DB!A:F,6,0),"")</f>
        <v/>
      </c>
      <c r="J45" s="125" t="str">
        <f>IFERROR(VLOOKUP(D45,DB!A:G,7,0),"")</f>
        <v/>
      </c>
      <c r="K45" s="131"/>
      <c r="L45" s="127" t="str">
        <f>IFERROR(VLOOKUP(D45,DB!A:I,9,0),"")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74.903955208326806</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39104</v>
      </c>
      <c r="F3" s="38">
        <v>45926.188877314817</v>
      </c>
      <c r="G3" s="143">
        <f t="shared" ref="G3" ca="1" si="0">IFERROR(NOW()-F3,"")</f>
        <v>40.547138078698481</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39104</v>
      </c>
      <c r="F4" s="152">
        <v>45948.661111111112</v>
      </c>
      <c r="G4" s="153">
        <f ca="1">IFERROR(NOW()-F4,"")</f>
        <v>18.074904282402713</v>
      </c>
      <c r="H4" s="152">
        <v>45948.661111111112</v>
      </c>
      <c r="I4" s="151" t="str">
        <f>IFERROR(VLOOKUP(D4,DB!A:F,6,0),"")</f>
        <v>SCECO</v>
      </c>
      <c r="J4" s="151" t="str">
        <f>IFERROR(VLOOKUP(D4,DB!A:G,7,0),"")</f>
        <v>Dead</v>
      </c>
      <c r="K4" s="151" t="s">
        <v>39122</v>
      </c>
      <c r="L4" s="151" t="str">
        <f>IFERROR(VLOOKUP(D4,DB!A:I,9,0),"")</f>
        <v>Latis</v>
      </c>
    </row>
    <row r="5" spans="1:13" ht="15">
      <c r="A5" s="151"/>
      <c r="B5" s="151" t="str">
        <f>IFERROR(VLOOKUP(D5,DB!A:K,11,0),"")</f>
        <v/>
      </c>
      <c r="C5" s="151"/>
      <c r="D5" s="151"/>
      <c r="E5" s="151"/>
      <c r="F5" s="152"/>
      <c r="G5" s="153">
        <f ca="1">IFERROR(NOW()-F5,"")</f>
        <v>45966.736015393515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45966.736015393515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45966.736015393515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45966.736015393515</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45966.736015393515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45966.736015393515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45966.736015393515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45966.736015393515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45966.736015393515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45966.736015393515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45966.736015393515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45966.736015393515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45966.736015393515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45966.736015393515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45966.736015393515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45966.736015393515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45966.736015393515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45966.736015393515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45966.736015393515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45966.736015393515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45966.736015393515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45966.736015393515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45966.736015393515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45966.736015393515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45966.736015393515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45966.736015393515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45966.736015393515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45966.736015393515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45966.736015393515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45966.736015393515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45966.736015393515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45966.736015393515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45966.736015393515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45966.736015393515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45966.736015393515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45966.736015393515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45966.736015393515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45966.736015393515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45966.736015393515</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45966.736015393515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45966.736015393515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45966.736015393515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45966.736015393515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45966.736015393515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45966.736015393515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45966.736015393515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45966.736015393515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45966.736015393515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45966.736015393515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45966.736015393515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45966.736015393515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45966.736015393515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45966.736015393515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45966.736015393515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45966.736015393515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45966.736015393515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45966.736015393515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45966.736015393515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45966.736015393515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45966.736015393515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45966.736015393515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45966.736015393515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45966.736015393515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45966.736015393515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45966.736015393515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45966.736015393515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45966.736015393515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45966.736015393515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45966.736015393515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45966.736015393515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45966.736015393515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45966.736015393515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45966.736015393515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45966.736015393515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45966.736015393515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45966.736015393515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45966.736015393515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45966.736015393515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45966.736015393515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45966.736015393515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45966.736015393515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45966.736015393515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45966.736015393515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45966.736015393515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45966.736015393515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45966.736015393515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45966.736015393515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45966.736015393515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45966.736015393515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45966.736015393515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45966.736015393515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45966.736015393515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45966.736015393515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45966.736015393515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45966.736015393515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45966.736015393515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45966.736015393515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45966.736015393515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45966.736015393515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45966.736015393515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45966.736015393515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45966.736015393515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45966.736015393515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45966.736015393515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45966.736015393515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45966.736015393515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45966.736015393515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45966.736015393515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45966.736015393515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45966.736015393515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45966.736015393515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45966.736015393515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45966.736015393515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45966.736015393515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45966.736015393515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45966.736015393515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45966.736015393515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45966.736015393515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45966.736015393515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45966.736015393515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45966.736015393515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45966.736015393515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45966.736015393515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45966.736015393515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45966.736015393515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45966.736015393515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45966.736015393515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45966.736015393515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45966.736015393515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45966.736015393515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45966.736015393515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45966.736015393515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45966.736015393515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45966.736015393515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45966.736015393515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45966.736015393515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45966.736015393515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45966.736015393515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45966.736015393515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45966.736015393515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45966.736015393515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45966.736015393515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45966.736015393515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45966.736015393515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45966.736015393515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45966.736015393515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45966.736015393515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45966.736015393515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45966.736015393515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45966.736015393515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45966.736015393515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45966.736015393515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45966.736015393515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45966.736015393515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45966.736015393515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45966.736015393515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45966.736015393515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45966.736015393515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45966.736015393515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45966.736015393515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45966.736015393515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45966.736015393515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45966.736015393515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45966.736015393515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45966.736015393515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45966.736015393515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45966.736015393515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45966.736015393515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45966.736015393515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45966.736015393515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45966.736015393515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45966.736015393515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45966.736015393515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45966.736015393515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45966.736015393515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45966.736015393515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45966.736015393515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45966.736015393515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45966.736015393515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45966.736015393515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45966.736015393515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45966.736015393515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45966.736015393515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45966.736015393515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45966.736015393515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45966.736015393515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45966.736015393515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45966.736015393515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45966.736015393515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45966.736015393515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45966.736015393515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45966.736015393515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45966.736015393515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45966.736015393515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45966.736015393515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45966.736015393515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45966.736015393515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45966.736015393515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45966.736015393515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45966.736015393515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45966.736015393515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45966.736015393515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45966.736015393515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45966.736015393515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45966.736015393515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45966.736015393515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45966.736015393515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45966.736015393515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45966.736015393515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45966.736015393515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45966.736015393515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45966.736015393515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45966.736015393515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45966.736015393515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45966.736015393515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45966.736015393515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45966.736015393515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45966.736015393515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45966.736015393515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45966.736015393515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45966.736015393515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45966.736015393515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45966.736015393515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45966.736015393515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45966.736015393515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45966.736015393515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45966.736015393515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45966.736015393515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45966.736015393515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45966.736015393515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45966.736015393515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45966.736015393515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45966.736015393515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45966.736015393515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45966.736015393515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45966.736015393515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45966.736015393515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45966.736015393515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45966.736015393515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45966.736015393515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45966.736015393515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45966.736015393515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45966.736015393515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45966.736015393515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45966.736015393515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45966.736015393515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45966.736015393515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45966.736015393515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45966.736015393515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45966.736015393515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45966.736015393515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45966.736015393515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45966.736015393515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45966.736015393515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45966.736015393515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45966.736015393515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45966.736015393515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45966.736015393515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45966.736015393515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45966.736015393515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45966.736015393515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45966.736015393515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45966.736015393515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45966.736015393515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45966.736015393515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45966.736015393515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45966.736015393515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45966.736015393515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45966.736015393515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45966.736015393515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45966.736015393515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45966.736015393515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45966.736015393515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45966.736015393515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45966.736015393515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45966.736015393515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45966.736015393515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45966.736015393515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45966.736015393515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45966.736015393515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45966.736015393515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45966.736015393515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45966.736015393515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45966.736015393515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45966.736015393515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45966.736015393515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45966.736015393515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45966.736015393515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45966.736015393515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45966.736015393515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45966.736015393515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45966.736015393515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45966.736015393515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45966.736015393515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45966.736015393515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45966.736015393515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45966.736015393515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45966.736015393515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45966.736015393515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45966.736015393515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45966.736015393515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45966.736015393515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45966.736015393515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45966.736015393515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45966.736015393515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45966.736015393515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45966.736015393515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45966.736015393515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45966.736015393515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45966.736015393515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45966.736015393515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45966.736015393515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45966.736015393515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45966.736015393515</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9"/>
  <sheetViews>
    <sheetView workbookViewId="0">
      <selection activeCell="A2" sqref="A2:X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45966.736015393515</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ca="1">IFERROR(NOW()-F3,"-")</f>
        <v>45966.736015393515</v>
      </c>
      <c r="H3" s="172"/>
      <c r="I3" s="171" t="str">
        <f>IFERROR(VLOOKUP(D3,DB!A:F,6,0),"")</f>
        <v/>
      </c>
      <c r="J3" s="102" t="str">
        <f>IFERROR(VLOOKUP(D3,DB!A:G,7,0),"")</f>
        <v/>
      </c>
      <c r="K3" s="169"/>
      <c r="L3" s="173" t="str">
        <f>IFERROR(VLOOKUP(D3,DB!A:I,9,0),"")</f>
        <v/>
      </c>
    </row>
    <row r="4" spans="1:16383" ht="31.5" customHeight="1">
      <c r="A4" s="170"/>
      <c r="B4" s="171" t="str">
        <f>IFERROR(VLOOKUP(D4,DB!A:K,11,0),"")</f>
        <v/>
      </c>
      <c r="C4" s="168"/>
      <c r="D4" s="171"/>
      <c r="E4" s="171"/>
      <c r="F4" s="172"/>
      <c r="G4" s="115">
        <f t="shared" ref="G4:G19" ca="1" si="0">IFERROR(NOW()-F4,"-")</f>
        <v>45966.736015393515</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45966.736015393515</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45966.736015393515</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45966.736015393515</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45966.736015393515</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45966.736015393515</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45966.736015393515</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45966.736015393515</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45966.736015393515</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45966.736015393515</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45966.736015393515</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45966.736015393515</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45966.736015393515</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45966.736015393515</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45966.736015393515</v>
      </c>
      <c r="H18" s="172"/>
      <c r="I18" s="171" t="str">
        <f>IFERROR(VLOOKUP(D18,DB!A:F,6,0),"")</f>
        <v/>
      </c>
      <c r="J18" s="171" t="str">
        <f>IFERROR(VLOOKUP(D18,DB!A:G,7,0),"")</f>
        <v/>
      </c>
      <c r="K18" s="169"/>
      <c r="L18" s="173" t="str">
        <f>IFERROR(VLOOKUP(D18,DB!A:I,9,0),"")</f>
        <v/>
      </c>
    </row>
    <row r="19" spans="1:12" ht="31.5" customHeight="1">
      <c r="A19" s="170"/>
      <c r="B19" s="171" t="str">
        <f>IFERROR(VLOOKUP(D19,DB!A:K,11,0),"")</f>
        <v/>
      </c>
      <c r="C19" s="168"/>
      <c r="D19" s="171"/>
      <c r="E19" s="171"/>
      <c r="F19" s="172"/>
      <c r="G19" s="115">
        <f t="shared" ca="1" si="0"/>
        <v>45966.736015393515</v>
      </c>
      <c r="H19" s="172"/>
      <c r="I19" s="171" t="str">
        <f>IFERROR(VLOOKUP(D19,DB!A:F,6,0),"")</f>
        <v/>
      </c>
      <c r="J19" s="171" t="str">
        <f>IFERROR(VLOOKUP(D19,DB!A:G,7,0),"")</f>
        <v/>
      </c>
      <c r="K19" s="169"/>
      <c r="L19" s="173" t="str">
        <f>IFERROR(VLOOKUP(D19,DB!A:I,9,0),"")</f>
        <v/>
      </c>
    </row>
    <row r="20" spans="1:12" ht="31.5" customHeight="1">
      <c r="A20" s="103"/>
      <c r="B20" s="102" t="str">
        <f>IFERROR(VLOOKUP(D20,DB!A:K,11,0),"")</f>
        <v/>
      </c>
      <c r="C20" s="104"/>
      <c r="D20" s="102"/>
      <c r="E20" s="105"/>
      <c r="F20" s="106"/>
      <c r="G20" s="76">
        <f ca="1">IFERROR(NOW()-F20,"-")</f>
        <v>45966.736015393515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45966.736015393515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45966.736015393515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45966.736015393515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45966.736015393515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45966.736015393515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45966.736015393515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45966.736015393515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45966.736015393515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45966.736015393515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45966.736015393515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45966.736015393515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45966.736015393515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45966.736015393515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45966.736015393515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45966.736015393515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45966.736015393515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45966.736015393515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45966.736015393515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45966.736015393515</v>
      </c>
      <c r="H39" s="106"/>
      <c r="I39" s="102" t="str">
        <f>IFERROR(VLOOKUP(D39,DB!A:F,6,0),"")</f>
        <v/>
      </c>
      <c r="J39" s="101" t="str">
        <f>IFERROR(VLOOKUP(D39,DB!A:G,7,0),"")</f>
        <v/>
      </c>
      <c r="K39" s="107"/>
      <c r="L39" s="108" t="str">
        <f>IFERROR(VLOOKUP(D39,DB!A:I,9,0),"")</f>
        <v/>
      </c>
    </row>
  </sheetData>
  <dataValidations count="2">
    <dataValidation allowBlank="1" showInputMessage="1" showErrorMessage="1" sqref="E1" xr:uid="{380493DB-286A-4683-AF55-C78F04945A49}"/>
    <dataValidation type="list" allowBlank="1" showInputMessage="1" showErrorMessage="1" sqref="E20:E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2025-11-05T14:40:29Z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