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29" documentId="120_S{2AC9BD13-BADA-5192-A53E-5A8FF88502F6}" xr6:coauthVersionLast="47" xr6:coauthVersionMax="47" xr10:uidLastSave="{E7F9883E-DFAC-4E85-870F-DADFB08375C8}"/>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2" i="9"/>
  <c r="B3" i="9"/>
  <c r="B4" i="9"/>
  <c r="B5" i="9"/>
  <c r="B6" i="9"/>
  <c r="B7" i="9"/>
  <c r="B8" i="9"/>
  <c r="B9" i="9"/>
  <c r="B10" i="9"/>
  <c r="B11" i="9"/>
  <c r="B12" i="9"/>
  <c r="B13" i="9"/>
  <c r="B14" i="9"/>
  <c r="G2" i="9"/>
  <c r="G3" i="9"/>
  <c r="G4" i="9"/>
  <c r="G5" i="9"/>
  <c r="G6" i="9"/>
  <c r="G7" i="9"/>
  <c r="G8" i="9"/>
  <c r="G9" i="9"/>
  <c r="G10" i="9"/>
  <c r="G11" i="9"/>
  <c r="G12" i="9"/>
  <c r="G13" i="9"/>
  <c r="G14" i="9"/>
  <c r="I2" i="9"/>
  <c r="I3" i="9"/>
  <c r="I4" i="9"/>
  <c r="I5" i="9"/>
  <c r="I6" i="9"/>
  <c r="I7" i="9"/>
  <c r="I8" i="9"/>
  <c r="I9" i="9"/>
  <c r="I10" i="9"/>
  <c r="I11" i="9"/>
  <c r="I12" i="9"/>
  <c r="I13" i="9"/>
  <c r="I14" i="9"/>
  <c r="L2" i="9"/>
  <c r="L3" i="9"/>
  <c r="L4" i="9"/>
  <c r="L5" i="9"/>
  <c r="L6" i="9"/>
  <c r="L7" i="9"/>
  <c r="L8" i="9"/>
  <c r="L9" i="9"/>
  <c r="L10" i="9"/>
  <c r="L11" i="9"/>
  <c r="L12" i="9"/>
  <c r="L13" i="9"/>
  <c r="L14" i="9"/>
  <c r="J2" i="9"/>
  <c r="J3" i="9"/>
  <c r="J4" i="9"/>
  <c r="J5" i="9"/>
  <c r="J6" i="9"/>
  <c r="J7" i="9"/>
  <c r="J8" i="9"/>
  <c r="J9" i="9"/>
  <c r="J10" i="9"/>
  <c r="J11" i="9"/>
  <c r="J12" i="9"/>
  <c r="J13" i="9"/>
  <c r="J1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<sst xmlns="http://schemas.openxmlformats.org/spreadsheetml/2006/main" count="180296" uniqueCount="39130">
  <si>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</si>
  <si>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</si>
  <si>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</si>
  <si>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</si>
  <si>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</si>
  <si>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</si>
  <si>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</si>
  <si>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</si>
  <si>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</si>
  <si>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</si>
  <si>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</si>
  <si>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</si>
  <si>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</si>
  <si>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</si>
  <si>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</si>
  <si>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</si>
  <si>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</si>
  <si>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</si>
  <si>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</si>
  <si>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</si>
  <si>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</si>
  <si>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</si>
  <si>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</si>
  <si>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</si>
  <si>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</si>
  <si>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</si>
  <si>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</si>
  <si>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</si>
  <si>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</si>
  <si>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</si>
  <si>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</si>
  <si>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</si>
  <si>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</si>
  <si>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</si>
  <si>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</si>
  <si>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</si>
  <si>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</si>
  <si>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</si>
  <si>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</si>
  <si>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</si>
  <si>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</si>
  <si>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</si>
  <si>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</si>
  <si>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</si>
  <si>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</si>
  <si>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</si>
  <si>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</si>
  <si>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</si>
  <si>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</si>
  <si>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</si>
  <si>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</si>
  <si>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</si>
  <si>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</si>
  <si>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</si>
  <si>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</si>
  <si>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</si>
  <si>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</si>
  <si>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</si>
  <si>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</si>
  <si>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</si>
  <si>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</si>
  <si>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</si>
  <si>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</si>
  <si>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</si>
  <si>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</si>
  <si>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</si>
  <si>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</si>
  <si>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</si>
  <si>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</si>
  <si>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</si>
  <si>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</si>
  <si>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</si>
  <si>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</si>
  <si>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</si>
  <si>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</si>
  <si>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</si>
  <si>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</si>
  <si>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</si>
  <si>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</si>
  <si>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</si>
  <si>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</si>
  <si>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</si>
  <si>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</si>
  <si>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</si>
  <si>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</si>
  <si>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</si>
  <si>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</si>
  <si>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</si>
  <si>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</si>
  <si>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</si>
  <si>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</si>
  <si>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</si>
  <si>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</si>
  <si>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</si>
  <si>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</si>
  <si>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</si>
  <si>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</si>
  <si>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</si>
  <si>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</si>
  <si>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</si>
  <si>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</si>
  <si>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</si>
  <si>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</si>
  <si>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</si>
  <si>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</si>
  <si>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</si>
  <si>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</si>
  <si>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</si>
  <si>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</si>
  <si>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</si>
  <si>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</si>
  <si>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</si>
  <si>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</si>
  <si>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</si>
  <si>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</si>
  <si>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</si>
  <si>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</si>
  <si>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</si>
  <si>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</si>
  <si>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</si>
  <si>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</si>
  <si>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</si>
  <si>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</si>
  <si>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</si>
  <si>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</si>
  <si>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</si>
  <si>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</si>
  <si>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</si>
  <si>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</si>
  <si>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</si>
  <si>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</si>
  <si>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</si>
  <si>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</si>
  <si>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</si>
  <si>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</si>
  <si>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</si>
  <si>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</si>
  <si>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</si>
  <si>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</si>
  <si>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</si>
  <si>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</si>
  <si>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</si>
  <si>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</si>
  <si>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</si>
  <si>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</si>
  <si>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</si>
  <si>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</si>
  <si>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</si>
  <si>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</si>
  <si>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</si>
  <si>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</si>
  <si>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</si>
  <si>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</si>
  <si>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</si>
  <si>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</si>
  <si>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</si>
  <si>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</si>
  <si>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</si>
  <si>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</si>
  <si>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</si>
  <si>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</si>
  <si>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</si>
  <si>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</si>
  <si>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</si>
  <si>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</si>
  <si>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</si>
  <si>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</si>
  <si>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</si>
  <si>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</si>
  <si>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</si>
  <si>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</si>
  <si>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</si>
  <si>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</si>
  <si>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</si>
  <si>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</si>
  <si>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</si>
  <si>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</si>
  <si>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</si>
  <si>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</si>
  <si>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</si>
  <si>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</si>
  <si>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</si>
  <si>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</si>
  <si>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</si>
  <si>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</si>
  <si>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</si>
  <si>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</si>
  <si>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</si>
  <si>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</si>
  <si>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</si>
  <si>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</si>
  <si>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</si>
  <si>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</si>
  <si>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</si>
  <si>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</si>
  <si>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</si>
  <si>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</si>
  <si>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</si>
  <si>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</si>
  <si>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</si>
  <si>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</si>
  <si>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</si>
  <si>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</si>
  <si>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</si>
  <si>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</si>
  <si>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</si>
  <si>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</si>
  <si>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</si>
  <si>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</si>
  <si>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</si>
  <si>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</si>
  <si>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</si>
  <si>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</si>
  <si>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</si>
  <si>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</si>
  <si>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</si>
  <si>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</si>
  <si>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</si>
  <si>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</si>
  <si>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</si>
  <si>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</si>
  <si>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</si>
  <si>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</si>
  <si>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</si>
  <si>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</si>
  <si>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</si>
  <si>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</si>
  <si>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</si>
  <si>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</si>
  <si>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</si>
  <si>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</si>
  <si>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</si>
  <si>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</si>
  <si>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</si>
  <si>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</si>
  <si>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</si>
  <si>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</si>
  <si>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</si>
  <si>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</si>
  <si>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</si>
  <si>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</si>
  <si>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</si>
  <si>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</si>
  <si>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</si>
  <si>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</si>
  <si>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</si>
  <si>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</si>
  <si>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</si>
  <si>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</si>
  <si>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</si>
  <si>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</si>
  <si>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</si>
  <si>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</si>
  <si>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</si>
  <si>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</si>
  <si>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</si>
  <si>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</si>
  <si>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</si>
  <si>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</si>
  <si>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</si>
  <si>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</si>
  <si>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</si>
  <si>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</si>
  <si>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</si>
  <si>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</si>
  <si>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</si>
  <si>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</si>
  <si>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</si>
  <si>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</si>
  <si>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</si>
  <si>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</si>
  <si>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</si>
  <si>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</si>
  <si>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</si>
  <si>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</si>
  <si>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</si>
  <si>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</si>
  <si>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</si>
  <si>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</si>
  <si>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</si>
  <si>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</si>
  <si>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</si>
  <si>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</si>
  <si>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</si>
  <si>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</si>
  <si>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</si>
  <si>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</si>
  <si>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</si>
  <si>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</si>
  <si>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</si>
  <si>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</si>
  <si>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</si>
  <si>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</si>
  <si>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</si>
  <si>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</si>
  <si>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</si>
  <si>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</si>
  <si>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</si>
  <si>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</si>
  <si>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</si>
  <si>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</si>
  <si>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</si>
  <si>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</si>
  <si>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</si>
  <si>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</si>
  <si>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</si>
  <si>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</si>
  <si>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</si>
  <si>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</si>
  <si>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</si>
  <si>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</si>
  <si>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</si>
  <si>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</si>
  <si>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</si>
  <si>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</si>
  <si>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</si>
  <si>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</si>
  <si>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</si>
  <si>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</si>
  <si>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</si>
  <si>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</si>
  <si>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</si>
  <si>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</si>
  <si>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</si>
  <si>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</si>
  <si>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</si>
  <si>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</si>
  <si>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</si>
  <si>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</si>
  <si>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</si>
  <si>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</si>
  <si>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</si>
  <si>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</si>
  <si>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</si>
  <si>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</si>
  <si>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</si>
  <si>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</si>
  <si>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</si>
  <si>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</si>
  <si>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</si>
  <si>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</si>
  <si>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</si>
  <si>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</si>
  <si>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</si>
  <si>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</si>
  <si>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</si>
  <si>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</si>
  <si>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</si>
  <si>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</si>
  <si>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</si>
  <si>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</si>
  <si>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</si>
  <si>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</si>
  <si>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</si>
  <si>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</si>
  <si>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</si>
  <si>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</si>
  <si>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</si>
  <si>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</si>
  <si>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</si>
  <si>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</si>
  <si>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</si>
  <si>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</si>
  <si>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</si>
  <si>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</si>
  <si>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</si>
  <si>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</si>
  <si>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</si>
  <si>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</si>
  <si>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</si>
  <si>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</si>
  <si>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</si>
  <si>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</si>
  <si>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</si>
  <si>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</si>
  <si>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</si>
  <si>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</si>
  <si>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</si>
  <si>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</si>
  <si>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</si>
  <si>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</si>
  <si>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</si>
  <si>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</si>
  <si>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</si>
  <si>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</si>
  <si>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</si>
  <si>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</si>
  <si>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</si>
  <si>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</si>
  <si>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</si>
  <si>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</si>
  <si>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</si>
  <si>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</si>
  <si>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</si>
  <si>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</si>
  <si>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</si>
  <si>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</si>
  <si>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</si>
  <si>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</si>
  <si>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</si>
  <si>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</si>
  <si>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</si>
  <si>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</si>
  <si>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</si>
  <si>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</si>
  <si>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</si>
  <si>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</si>
  <si>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</si>
  <si>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</si>
  <si>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</si>
  <si>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</si>
  <si>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</si>
  <si>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</si>
  <si>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</si>
  <si>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</si>
  <si>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</si>
  <si>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</si>
  <si>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</si>
  <si>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</si>
  <si>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</si>
  <si>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</si>
  <si>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</si>
  <si>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</si>
  <si>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</si>
  <si>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</si>
  <si>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</si>
  <si>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</si>
  <si>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</si>
  <si>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</si>
  <si>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</si>
  <si>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</si>
  <si>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</si>
  <si>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</si>
  <si>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</si>
  <si>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</si>
  <si>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</si>
  <si>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</si>
  <si>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</si>
  <si>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</si>
  <si>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</si>
  <si>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</si>
  <si>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</si>
  <si>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</si>
  <si>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</si>
  <si>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</si>
  <si>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</si>
  <si>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</si>
  <si>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</si>
  <si>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</si>
  <si>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</si>
  <si>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</si>
  <si>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</si>
  <si>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</si>
  <si>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</si>
  <si>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</si>
  <si>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</si>
  <si>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</si>
  <si>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</si>
  <si>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</si>
  <si>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</si>
  <si>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</si>
  <si>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</si>
  <si>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</si>
  <si>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</si>
  <si>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</si>
  <si>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</si>
  <si>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</si>
  <si>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</si>
  <si>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</si>
  <si>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</si>
  <si>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</si>
  <si>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</si>
  <si>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</si>
  <si>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</si>
  <si>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</si>
  <si>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</si>
  <si>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</si>
  <si>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</si>
  <si>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</si>
  <si>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</si>
  <si>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</si>
  <si>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</si>
  <si>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</si>
  <si>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</si>
  <si>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</si>
  <si>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</si>
  <si>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</si>
  <si>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</si>
  <si>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</si>
  <si>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</si>
  <si>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</si>
  <si>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</si>
  <si>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</si>
  <si>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</si>
  <si>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</si>
  <si>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</si>
  <si>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</si>
  <si>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</si>
  <si>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</si>
  <si>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</si>
  <si>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</si>
  <si>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</si>
  <si>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</si>
  <si>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</si>
  <si>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</si>
  <si>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</si>
  <si>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</si>
  <si>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</si>
  <si>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</si>
  <si>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</si>
  <si>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</si>
  <si>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</si>
  <si>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</si>
  <si>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</si>
  <si>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</si>
  <si>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</si>
  <si>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</si>
  <si>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</si>
  <si>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</si>
  <si>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</si>
  <si>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</si>
  <si>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</si>
  <si>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</si>
  <si>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</si>
  <si>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</si>
  <si>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</si>
  <si>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</si>
  <si>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</si>
  <si>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</si>
  <si>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</si>
  <si>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</si>
  <si>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</si>
  <si>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</si>
  <si>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</si>
  <si>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</si>
  <si>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</si>
  <si>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</si>
  <si>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</si>
  <si>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</si>
  <si>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</si>
  <si>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</si>
  <si>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</si>
  <si>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</si>
  <si>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</si>
  <si>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</si>
  <si>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</si>
  <si>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</si>
  <si>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</si>
  <si>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</si>
  <si>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</si>
  <si>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</si>
  <si>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</si>
  <si>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</si>
  <si>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</si>
  <si>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</si>
  <si>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</si>
  <si>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</si>
  <si>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</si>
  <si>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</si>
  <si>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</si>
  <si>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</si>
  <si>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</si>
  <si>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</si>
  <si>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</si>
  <si>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</si>
  <si>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</si>
  <si>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</si>
  <si>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</si>
  <si>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</si>
  <si>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</si>
  <si>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</si>
  <si>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</si>
  <si>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</si>
  <si>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</si>
  <si>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</si>
  <si>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</si>
  <si>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</si>
  <si>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</si>
  <si>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</si>
  <si>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</si>
  <si>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</si>
  <si>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</si>
  <si>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</si>
  <si>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</si>
  <si>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</si>
  <si>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</si>
  <si>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</si>
  <si>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</si>
  <si>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</si>
  <si>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</si>
  <si>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</si>
  <si>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</si>
  <si>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</si>
  <si>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</si>
  <si>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</si>
  <si>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</si>
  <si>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</si>
  <si>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</si>
  <si>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</si>
  <si>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</si>
  <si>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</si>
  <si>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</si>
  <si>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</si>
  <si>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</si>
  <si>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</si>
  <si>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</si>
  <si>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</si>
  <si>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</si>
  <si>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</si>
  <si>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</si>
  <si>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</si>
  <si>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</si>
  <si>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</si>
  <si>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</si>
  <si>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</si>
  <si>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</si>
  <si>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</si>
  <si>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</si>
  <si>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</si>
  <si>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</si>
  <si>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</si>
  <si>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</si>
  <si>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</si>
  <si>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</si>
  <si>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</si>
  <si>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</si>
  <si>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</si>
  <si>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</si>
  <si>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</si>
  <si>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</si>
  <si>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</si>
  <si>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</si>
  <si>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</si>
  <si>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</si>
  <si>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</si>
  <si>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</si>
  <si>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</si>
  <si>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</si>
  <si>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</si>
  <si>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</si>
  <si>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</si>
  <si>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</si>
  <si>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</si>
  <si>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</si>
  <si>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</si>
  <si>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</si>
  <si>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</si>
  <si>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</si>
  <si>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</si>
  <si>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</si>
  <si>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</si>
  <si>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</si>
  <si>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</si>
  <si>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</si>
  <si>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</si>
  <si>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</si>
  <si>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</si>
  <si>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</si>
  <si>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</si>
  <si>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</si>
  <si>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</si>
  <si>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</si>
  <si>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</si>
  <si>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</si>
  <si>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</si>
  <si>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</si>
  <si>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</si>
  <si>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</si>
  <si>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</si>
  <si>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</si>
  <si>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</si>
  <si>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</si>
  <si>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</si>
  <si>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</si>
  <si>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</si>
  <si>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</si>
  <si>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</si>
  <si>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</si>
  <si>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</si>
  <si>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</si>
  <si>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</si>
  <si>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</si>
  <si>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</si>
  <si>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</si>
  <si>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</si>
  <si>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</si>
  <si>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</si>
  <si>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</si>
  <si>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</si>
  <si>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</si>
  <si>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</si>
  <si>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</si>
  <si>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</si>
  <si>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</si>
  <si>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</si>
  <si>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</si>
  <si>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</si>
  <si>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</si>
  <si>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</si>
  <si>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</si>
  <si>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</si>
  <si>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</si>
  <si>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</si>
  <si>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</si>
  <si>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</si>
  <si>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</si>
  <si>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</si>
  <si>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</si>
  <si>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</si>
  <si>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</si>
  <si>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</si>
  <si>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</si>
  <si>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</si>
  <si>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</si>
  <si>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</si>
  <si>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</si>
  <si>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</si>
  <si>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</si>
  <si>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</si>
  <si>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</si>
  <si>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</si>
  <si>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</si>
  <si>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</si>
  <si>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</si>
  <si>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</si>
  <si>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</si>
  <si>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</si>
  <si>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</si>
  <si>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</si>
  <si>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</si>
  <si>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</si>
  <si>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</si>
  <si>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</si>
  <si>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</si>
  <si>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</si>
  <si>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</si>
  <si>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</si>
  <si>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</si>
  <si>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</si>
  <si>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</si>
  <si>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</si>
  <si>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</si>
  <si>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</si>
  <si>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</si>
  <si>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</si>
  <si>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</si>
  <si>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</si>
  <si>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</si>
  <si>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</si>
  <si>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</si>
  <si>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</si>
  <si>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</si>
  <si>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</si>
  <si>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</si>
  <si>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</si>
  <si>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</si>
  <si>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</si>
  <si>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</si>
  <si>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</si>
  <si>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</si>
  <si>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</si>
  <si>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</si>
  <si>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</si>
  <si>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</si>
  <si>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</si>
  <si>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</si>
  <si>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</si>
  <si>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</si>
  <si>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</si>
  <si>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</si>
  <si>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</si>
  <si>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</si>
  <si>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</si>
  <si>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</si>
  <si>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</si>
  <si>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</si>
  <si>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</si>
  <si>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</si>
  <si>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</si>
  <si>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</si>
  <si>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</si>
  <si>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</si>
  <si>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</si>
  <si>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</si>
  <si>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</si>
  <si>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</si>
  <si>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</si>
  <si>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</si>
  <si>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</si>
  <si>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</si>
  <si>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</si>
  <si>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</si>
  <si>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</si>
  <si>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</si>
  <si>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</si>
  <si>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</si>
  <si>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</si>
  <si>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</si>
  <si>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</si>
  <si>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</si>
  <si>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</si>
  <si>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</si>
  <si>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</si>
  <si>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</si>
  <si>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</si>
  <si>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</si>
  <si>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</si>
  <si>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</si>
  <si>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</si>
  <si>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</si>
  <si>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</si>
  <si>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</si>
  <si>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</si>
  <si>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</si>
  <si>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</si>
  <si>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</si>
  <si>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</si>
  <si>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</si>
  <si>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</si>
  <si>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</si>
  <si>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</si>
  <si>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</si>
  <si>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</si>
  <si>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</si>
  <si>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</si>
  <si>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</si>
  <si>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</si>
  <si>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</si>
  <si>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</si>
  <si>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</si>
  <si>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</si>
  <si>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</si>
  <si>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</si>
  <si>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</si>
  <si>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</si>
  <si>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</si>
  <si>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</si>
  <si>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</si>
  <si>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</si>
  <si>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</si>
  <si>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</si>
  <si>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</si>
  <si>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</si>
  <si>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</si>
  <si>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</si>
  <si>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</si>
  <si>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</si>
  <si>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</si>
  <si>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</si>
  <si>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</si>
  <si>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</si>
  <si>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</si>
  <si>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</si>
  <si>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</si>
  <si>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</si>
  <si>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</si>
  <si>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</si>
  <si>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</si>
  <si>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</si>
  <si>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</si>
  <si>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</si>
  <si>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</si>
  <si>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</si>
  <si>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</si>
  <si>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</si>
  <si>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</si>
  <si>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</si>
  <si>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</si>
  <si>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</si>
  <si>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</si>
  <si>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</si>
  <si>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</si>
  <si>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</si>
  <si>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</si>
  <si>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</si>
  <si>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</si>
  <si>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</si>
  <si>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</si>
  <si>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</si>
  <si>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</si>
  <si>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</si>
  <si>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</si>
  <si>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</si>
  <si>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</si>
  <si>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</si>
  <si>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</si>
  <si>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</si>
  <si>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</si>
  <si>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</si>
  <si>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</si>
  <si>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</si>
  <si>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</si>
  <si>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</si>
  <si>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</si>
  <si>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</si>
  <si>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</si>
  <si>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</si>
  <si>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</si>
  <si>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</si>
  <si>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</si>
  <si>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</si>
  <si>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</si>
  <si>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</si>
  <si>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</si>
  <si>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</si>
  <si>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</si>
  <si>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</si>
  <si>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</si>
  <si>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</si>
  <si>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</si>
  <si>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</si>
  <si>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</si>
  <si>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</si>
  <si>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</si>
  <si>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</si>
  <si>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</si>
  <si>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</si>
  <si>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</si>
  <si>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</si>
  <si>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</si>
  <si>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</si>
  <si>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</si>
  <si>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</si>
  <si>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</si>
  <si>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</si>
  <si>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</si>
  <si>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</si>
  <si>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</si>
  <si>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</si>
  <si>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</si>
  <si>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</si>
  <si>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</si>
  <si>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</si>
  <si>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</si>
  <si>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</si>
  <si>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</si>
  <si>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</si>
  <si>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</si>
  <si>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</si>
  <si>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</si>
  <si>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</si>
  <si>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</si>
  <si>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</si>
  <si>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</si>
  <si>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</si>
  <si>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</si>
  <si>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</si>
  <si>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</si>
  <si>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</si>
  <si>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</si>
  <si>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</si>
  <si>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</si>
  <si>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</si>
  <si>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</si>
  <si>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</si>
  <si>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</si>
  <si>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</si>
  <si>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</si>
  <si>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</si>
  <si>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</si>
  <si>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</si>
  <si>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</si>
  <si>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</si>
  <si>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</si>
  <si>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</si>
  <si>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</si>
  <si>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</si>
  <si>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</si>
  <si>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</si>
  <si>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</si>
  <si>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</si>
  <si>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</si>
  <si>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</si>
  <si>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</si>
  <si>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</si>
  <si>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</si>
  <si>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</si>
  <si>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</si>
  <si>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</si>
  <si>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</si>
  <si>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</si>
  <si>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</si>
  <si>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</si>
  <si>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</si>
  <si>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</si>
  <si>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</si>
  <si>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</si>
  <si>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</si>
  <si>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</si>
  <si>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</si>
  <si>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</si>
  <si>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</si>
  <si>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</si>
  <si>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</si>
  <si>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</si>
  <si>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</si>
  <si>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</si>
  <si>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</si>
  <si>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</si>
  <si>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</si>
  <si>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</si>
  <si>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</si>
  <si>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</si>
  <si>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</si>
  <si>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</si>
  <si>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</si>
  <si>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</si>
  <si>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</si>
  <si>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</si>
  <si>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</si>
  <si>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</si>
  <si>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</si>
  <si>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</si>
  <si>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</si>
  <si>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</si>
  <si>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</si>
  <si>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</si>
  <si>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</si>
  <si>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</si>
  <si>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</si>
  <si>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</si>
  <si>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</si>
  <si>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</si>
  <si>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</si>
  <si>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</si>
  <si>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</si>
  <si>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</si>
  <si>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</si>
  <si>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</si>
  <si>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</si>
  <si>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</si>
  <si>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</si>
  <si>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</si>
  <si>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</si>
  <si>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</si>
  <si>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</si>
  <si>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</si>
  <si>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</si>
  <si>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</si>
  <si>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</si>
  <si>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</si>
  <si>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</si>
  <si>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</si>
  <si>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</si>
  <si>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</si>
  <si>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</si>
  <si>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</si>
  <si>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</si>
  <si>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</si>
  <si>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</si>
  <si>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</si>
  <si>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</si>
  <si>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</si>
  <si>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</si>
  <si>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</si>
  <si>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</si>
  <si>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</si>
  <si>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</si>
  <si>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</si>
  <si>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</si>
  <si>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</si>
  <si>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</si>
  <si>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</si>
  <si>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</si>
  <si>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</si>
  <si>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</si>
  <si>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</si>
  <si>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</si>
  <si>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</si>
  <si>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</si>
  <si>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</si>
  <si>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</si>
  <si>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</si>
  <si>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</si>
  <si>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</si>
  <si>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</si>
  <si>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</si>
  <si>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</si>
  <si>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</si>
  <si>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</si>
  <si>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</si>
  <si>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</si>
  <si>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</si>
  <si>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</si>
  <si>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</si>
  <si>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</si>
  <si>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</si>
  <si>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</si>
  <si>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</si>
  <si>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</si>
  <si>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</si>
  <si>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</si>
  <si>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</si>
  <si>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</si>
  <si>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</si>
  <si>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</si>
  <si>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</si>
  <si>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</si>
  <si>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</si>
  <si>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</si>
  <si>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</si>
  <si>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</si>
  <si>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</si>
  <si>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</si>
  <si>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</si>
  <si>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</si>
  <si>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</si>
  <si>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</si>
  <si>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</si>
  <si>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</si>
  <si>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</si>
  <si>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</si>
  <si>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</si>
  <si>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</si>
  <si>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</si>
  <si>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</si>
  <si>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</si>
  <si>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</si>
  <si>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</si>
  <si>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</si>
  <si>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</si>
  <si>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</si>
  <si>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</si>
  <si>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</si>
  <si>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</si>
  <si>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</si>
  <si>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</si>
  <si>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</si>
  <si>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</si>
  <si>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</si>
  <si>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</si>
  <si>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</si>
  <si>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</si>
  <si>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</si>
  <si>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</si>
  <si>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</si>
  <si>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</si>
  <si>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</si>
  <si>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</si>
  <si>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</si>
  <si>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</si>
  <si>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</si>
  <si>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</si>
  <si>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</si>
  <si>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</si>
  <si>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</si>
  <si>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</si>
  <si>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</si>
  <si>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</si>
  <si>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</si>
  <si>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</si>
  <si>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</si>
  <si>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</si>
  <si>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</si>
  <si>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</si>
  <si>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</si>
  <si>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</si>
  <si>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</si>
  <si>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</si>
  <si>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</si>
  <si>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</si>
  <si>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</si>
  <si>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</si>
  <si>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</si>
  <si>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</si>
  <si>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</si>
  <si>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</si>
  <si>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</si>
  <si>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</si>
  <si>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</si>
  <si>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</si>
  <si>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</si>
  <si>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</si>
  <si>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</si>
  <si>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</si>
  <si>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</si>
  <si>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</si>
  <si>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</si>
  <si>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</si>
  <si>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</si>
  <si>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</si>
  <si>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</si>
  <si>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</si>
  <si>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</si>
  <si>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</si>
  <si>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</si>
  <si>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</si>
  <si>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</si>
  <si>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</si>
  <si>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</si>
  <si>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</si>
  <si>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</si>
  <si>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</si>
  <si>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</si>
  <si>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</si>
  <si>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</si>
  <si>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</si>
  <si>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</si>
  <si>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</si>
  <si>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</si>
  <si>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</si>
  <si>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</si>
  <si>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</si>
  <si>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</si>
  <si>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</si>
  <si>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</si>
  <si>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</si>
  <si>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</si>
  <si>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</si>
  <si>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</si>
  <si>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</si>
  <si>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</si>
  <si>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</si>
  <si>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</si>
  <si>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</si>
  <si>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</si>
  <si>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</si>
  <si>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</si>
  <si>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</si>
  <si>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</si>
  <si>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</si>
  <si>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</si>
  <si>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</si>
  <si>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</si>
  <si>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</si>
  <si>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</si>
  <si>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</si>
  <si>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</si>
  <si>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</si>
  <si>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</si>
  <si>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</si>
  <si>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</si>
  <si>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</si>
  <si>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</si>
  <si>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</si>
  <si>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</si>
  <si>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</si>
  <si>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</si>
  <si>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</si>
  <si>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</si>
  <si>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</si>
  <si>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</si>
  <si>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</si>
  <si>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</si>
  <si>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</si>
  <si>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</si>
  <si>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</si>
  <si>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</si>
  <si>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</si>
  <si>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</si>
  <si>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</si>
  <si>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</si>
  <si>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</si>
  <si>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</si>
  <si>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</si>
  <si>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</si>
  <si>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</si>
  <si>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</si>
  <si>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</si>
  <si>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</si>
  <si>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</si>
  <si>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</si>
  <si>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</si>
  <si>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</si>
  <si>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</si>
  <si>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</si>
  <si>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</si>
  <si>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</si>
  <si>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</si>
  <si>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</si>
  <si>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</si>
  <si>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</si>
  <si>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</si>
  <si>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</si>
  <si>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</si>
  <si>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</si>
  <si>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</si>
  <si>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</si>
  <si>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</si>
  <si>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</si>
  <si>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</si>
  <si>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</si>
  <si>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</si>
  <si>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</si>
  <si>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</si>
  <si>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</si>
  <si>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</si>
  <si>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</si>
  <si>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</si>
  <si>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</si>
  <si>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</si>
  <si>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</si>
  <si>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</si>
  <si>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</si>
  <si>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</si>
  <si>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</si>
  <si>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</si>
  <si>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</si>
  <si>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</si>
  <si>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</si>
  <si>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</si>
  <si>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</si>
  <si>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</si>
  <si>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</si>
  <si>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</si>
  <si>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</si>
  <si>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</si>
  <si>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</si>
  <si>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</si>
  <si>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</si>
  <si>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</si>
  <si>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</si>
  <si>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</si>
  <si>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</si>
  <si>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</si>
  <si>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</si>
  <si>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</si>
  <si>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</si>
  <si>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</si>
  <si>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</si>
  <si>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</si>
  <si>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</si>
  <si>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</si>
  <si>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</si>
  <si>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</si>
  <si>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</si>
  <si>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</si>
  <si>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</si>
  <si>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</si>
  <si>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</si>
  <si>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</si>
  <si>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</si>
  <si>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</si>
  <si>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</si>
  <si>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</si>
  <si>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</si>
  <si>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</si>
  <si>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</si>
  <si>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</si>
  <si>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</si>
  <si>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</si>
  <si>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</si>
  <si>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</si>
  <si>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</si>
  <si>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</si>
  <si>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</si>
  <si>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</si>
  <si>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</si>
  <si>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</si>
  <si>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</si>
  <si>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</si>
  <si>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</si>
  <si>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</si>
  <si>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</si>
  <si>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</si>
  <si>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</si>
  <si>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</si>
  <si>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</si>
  <si>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</si>
  <si>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</si>
  <si>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</si>
  <si>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</si>
  <si>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</si>
  <si>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</si>
  <si>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</si>
  <si>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</si>
  <si>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</si>
  <si>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</si>
  <si>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</si>
  <si>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</si>
  <si>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</si>
  <si>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</si>
  <si>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</si>
  <si>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</si>
  <si>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</si>
  <si>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</si>
  <si>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</si>
  <si>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</si>
  <si>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</si>
  <si>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</si>
  <si>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</si>
  <si>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</si>
  <si>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</si>
  <si>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</si>
  <si>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</si>
  <si>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</si>
  <si>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</si>
  <si>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</si>
  <si>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</si>
  <si>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</si>
  <si>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</si>
  <si>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</si>
  <si>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</si>
  <si>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</si>
  <si>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</si>
  <si>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</si>
  <si>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</si>
  <si>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</si>
  <si>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</si>
  <si>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</si>
  <si>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</si>
  <si>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</si>
  <si>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</si>
  <si>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</si>
  <si>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</si>
  <si>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</si>
  <si>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</si>
  <si>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</si>
  <si>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</si>
  <si>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</si>
  <si>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</si>
  <si>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</si>
  <si>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</si>
  <si>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</si>
  <si>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</si>
  <si>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</si>
  <si>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</si>
  <si>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</si>
  <si>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</si>
  <si>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</si>
  <si>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</si>
  <si>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</si>
  <si>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</si>
  <si>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</si>
  <si>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</si>
  <si>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</si>
  <si>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</si>
  <si>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</si>
  <si>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</si>
  <si>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</si>
  <si>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</si>
  <si>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</si>
  <si>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</si>
  <si>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</si>
  <si>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</si>
  <si>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</si>
  <si>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</si>
  <si>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</si>
  <si>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</si>
  <si>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</si>
  <si>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</si>
  <si>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</si>
  <si>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</si>
  <si>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</si>
  <si>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</si>
  <si>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</si>
  <si>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</si>
  <si>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</si>
  <si>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</si>
  <si>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</si>
  <si>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</si>
  <si>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</si>
  <si>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</si>
  <si>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</si>
  <si>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</si>
  <si>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</si>
  <si>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</si>
  <si>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</si>
  <si>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</si>
  <si>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</si>
  <si>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</si>
  <si>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</si>
  <si>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</si>
  <si>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</si>
  <si>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</si>
  <si>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</si>
  <si>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</si>
  <si>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</si>
  <si>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</si>
  <si>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</si>
  <si>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</si>
  <si>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</si>
  <si>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</si>
  <si>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</si>
  <si>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</si>
  <si>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</si>
  <si>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</si>
  <si>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</si>
  <si>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</si>
  <si>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</si>
  <si>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</si>
  <si>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</si>
  <si>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</si>
  <si>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</si>
  <si>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</si>
  <si>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</si>
  <si>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</si>
  <si>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</si>
  <si>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</si>
  <si>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</si>
  <si>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</si>
  <si>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</si>
  <si>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</si>
  <si>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</si>
  <si>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</si>
  <si>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</si>
  <si>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</si>
  <si>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</si>
  <si>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</si>
  <si>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</si>
  <si>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</si>
  <si>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</si>
  <si>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</si>
  <si>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</si>
  <si>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</si>
  <si>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</si>
  <si>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</si>
  <si>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</si>
  <si>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</si>
  <si>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</si>
  <si>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</si>
  <si>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</si>
  <si>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</si>
  <si>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</si>
  <si>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</si>
  <si>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</si>
  <si>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</si>
  <si>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</si>
  <si>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</si>
  <si>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</si>
  <si>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</si>
  <si>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</si>
  <si>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</si>
  <si>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</si>
  <si>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</si>
  <si>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</si>
  <si>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</si>
  <si>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</si>
  <si>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</si>
  <si>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</si>
  <si>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</si>
  <si>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</si>
  <si>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</si>
  <si>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</si>
  <si>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</si>
  <si>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</si>
  <si>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</si>
  <si>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</si>
  <si>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</si>
  <si>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</si>
  <si>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</si>
  <si>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</si>
  <si>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</si>
  <si>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</si>
  <si>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</si>
  <si>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</si>
  <si>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</si>
  <si>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</si>
  <si>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</si>
  <si>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</si>
  <si>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</si>
  <si>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</si>
  <si>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</si>
  <si>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</si>
  <si>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</si>
  <si>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</si>
  <si>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</si>
  <si>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</si>
  <si>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</si>
  <si>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</si>
  <si>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</si>
  <si>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</si>
  <si>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</si>
  <si>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</si>
  <si>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</si>
  <si>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</si>
  <si>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</si>
  <si>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</si>
  <si>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</si>
  <si>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</si>
  <si>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</si>
  <si>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</si>
  <si>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</si>
  <si>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</si>
  <si>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</si>
  <si>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</si>
  <si>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</si>
  <si>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</si>
  <si>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</si>
  <si>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</si>
  <si>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</si>
  <si>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</si>
  <si>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</si>
  <si>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</si>
  <si>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</si>
  <si>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</si>
  <si>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</si>
  <si>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</si>
  <si>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</si>
  <si>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</si>
  <si>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</si>
  <si>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</si>
  <si>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</si>
  <si>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</si>
  <si>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</si>
  <si>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</si>
  <si>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</si>
  <si>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</si>
  <si>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</si>
  <si>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</si>
  <si>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</si>
  <si>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</si>
  <si>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</si>
  <si>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</si>
  <si>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</si>
  <si>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</si>
  <si>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</si>
  <si>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</si>
  <si>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</si>
  <si>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</si>
  <si>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</si>
  <si>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</si>
  <si>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</si>
  <si>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</si>
  <si>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</si>
  <si>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</si>
  <si>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</si>
  <si>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</si>
  <si>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</si>
  <si>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</si>
  <si>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</si>
  <si>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</si>
  <si>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</si>
  <si>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</si>
  <si>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</si>
  <si>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</si>
  <si>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</si>
  <si>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</si>
  <si>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</si>
  <si>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</si>
  <si>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</si>
  <si>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</si>
  <si>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</si>
  <si>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</si>
  <si>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</si>
  <si>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</si>
  <si>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</si>
  <si>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</si>
  <si>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</si>
  <si>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</si>
  <si>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</si>
  <si>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</si>
  <si>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</si>
  <si>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</si>
  <si>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</si>
  <si>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</si>
  <si>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</si>
  <si>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</si>
  <si>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</si>
  <si>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</si>
  <si>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</si>
  <si>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</si>
  <si>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</si>
  <si>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</si>
  <si>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</si>
  <si>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</si>
  <si>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</si>
  <si>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</si>
  <si>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</si>
  <si>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</si>
  <si>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</si>
  <si>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</si>
  <si>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</si>
  <si>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</si>
  <si>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</si>
  <si>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</si>
  <si>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</si>
  <si>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</si>
  <si>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</si>
  <si>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</si>
  <si>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</si>
  <si>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</si>
  <si>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</si>
  <si>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</si>
  <si>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</si>
  <si>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</si>
  <si>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</si>
  <si>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</si>
  <si>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</si>
  <si>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</si>
  <si>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</si>
  <si>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</si>
  <si>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</si>
  <si>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</si>
  <si>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</si>
  <si>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</si>
  <si>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</si>
  <si>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</si>
  <si>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</si>
  <si>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</si>
  <si>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</si>
  <si>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</si>
  <si>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</si>
  <si>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</si>
  <si>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</si>
  <si>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</si>
  <si>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</si>
  <si>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</si>
  <si>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</si>
  <si>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</si>
  <si>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</si>
  <si>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</si>
  <si>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</si>
  <si>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</si>
  <si>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</si>
  <si>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</si>
  <si>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</si>
  <si>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</si>
  <si>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</si>
  <si>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</si>
  <si>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</si>
  <si>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</si>
  <si>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</si>
  <si>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</si>
  <si>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</si>
  <si>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</si>
  <si>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</si>
  <si>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</si>
  <si>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</si>
  <si>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</si>
  <si>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</si>
  <si>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</si>
  <si>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</si>
  <si>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</si>
  <si>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</si>
  <si>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</si>
  <si>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</si>
  <si>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</si>
  <si>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</si>
  <si>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</si>
  <si>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</si>
  <si>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</si>
  <si>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</si>
  <si>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</si>
  <si>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</si>
  <si>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</si>
  <si>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</si>
  <si>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</si>
  <si>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</si>
  <si>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</si>
  <si>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</si>
  <si>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</si>
  <si>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</si>
  <si>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</si>
  <si>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</si>
  <si>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</si>
  <si>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</si>
  <si>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</si>
  <si>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</si>
  <si>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</si>
  <si>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</si>
  <si>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</si>
  <si>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</si>
  <si>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</si>
  <si>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</si>
  <si>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</si>
  <si>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</si>
  <si>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</si>
  <si>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</si>
  <si>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</si>
  <si>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</si>
  <si>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</si>
  <si>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</si>
  <si>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</si>
  <si>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</si>
  <si>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</si>
  <si>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</si>
  <si>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</si>
  <si>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</si>
  <si>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</si>
  <si>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</si>
  <si>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</si>
  <si>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</si>
  <si>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</si>
  <si>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</si>
  <si>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</si>
  <si>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</si>
  <si>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</si>
  <si>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</si>
  <si>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</si>
  <si>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</si>
  <si>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</si>
  <si>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</si>
  <si>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</si>
  <si>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</si>
  <si>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</si>
  <si>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</si>
  <si>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</si>
  <si>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</si>
  <si>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</si>
  <si>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</si>
  <si>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</si>
  <si>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</si>
  <si>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</si>
  <si>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</si>
  <si>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</si>
  <si>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</si>
  <si>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</si>
  <si>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</si>
  <si>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</si>
  <si>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</si>
  <si>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</si>
  <si>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</si>
  <si>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</si>
  <si>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</si>
  <si>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</si>
  <si>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</si>
  <si>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</si>
  <si>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</si>
  <si>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</si>
  <si>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</si>
  <si>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</si>
  <si>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</si>
  <si>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</si>
  <si>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</si>
  <si>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</si>
  <si>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</si>
  <si>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</si>
  <si>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</si>
  <si>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</si>
  <si>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</si>
  <si>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</si>
  <si>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</si>
  <si>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</si>
  <si>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</si>
  <si>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</si>
  <si>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</si>
  <si>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</si>
  <si>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</si>
  <si>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</si>
  <si>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</si>
  <si>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</si>
  <si>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</si>
  <si>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</si>
  <si>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</si>
  <si>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</si>
  <si>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</si>
  <si>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</si>
  <si>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</si>
  <si>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</si>
  <si>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</si>
  <si>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</si>
  <si>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</si>
  <si>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</si>
  <si>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</si>
  <si>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</si>
  <si>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</si>
  <si>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</si>
  <si>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</si>
  <si>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</si>
  <si>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</si>
  <si>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</si>
  <si>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</si>
  <si>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</si>
  <si>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</si>
  <si>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</si>
  <si>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</si>
  <si>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</si>
  <si>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</si>
  <si>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</si>
  <si>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</si>
  <si>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</si>
  <si>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</si>
  <si>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</si>
  <si>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</si>
  <si>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</si>
  <si>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</si>
  <si>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</si>
  <si>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</si>
  <si>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</si>
  <si>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</si>
  <si>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</si>
  <si>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</si>
  <si>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</si>
  <si>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</si>
  <si>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</si>
  <si>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</si>
  <si>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</si>
  <si>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</si>
  <si>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</si>
  <si>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</si>
  <si>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</si>
  <si>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</si>
  <si>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</si>
  <si>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</si>
  <si>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</si>
  <si>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</si>
  <si>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</si>
  <si>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</si>
  <si>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</si>
  <si>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</si>
  <si>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</si>
  <si>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</si>
  <si>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</si>
  <si>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</si>
  <si>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</si>
  <si>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</si>
  <si>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</si>
  <si>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</si>
  <si>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</si>
  <si>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</si>
  <si>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</si>
  <si>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</si>
  <si>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</si>
  <si>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</si>
  <si>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</si>
  <si>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</si>
  <si>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</si>
  <si>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</si>
  <si>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</si>
  <si>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</si>
  <si>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</si>
  <si>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</si>
  <si>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</si>
  <si>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</si>
  <si>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</si>
  <si>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</si>
  <si>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</si>
  <si>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</si>
  <si>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</si>
  <si>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</si>
  <si>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</si>
  <si>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</si>
  <si>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</si>
  <si>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</si>
  <si>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</si>
  <si>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</si>
  <si>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</si>
  <si>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</si>
  <si>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</si>
  <si>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</si>
  <si>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</si>
  <si>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</si>
  <si>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</si>
  <si>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</si>
  <si>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</si>
  <si>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</si>
  <si>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</si>
  <si>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</si>
  <si>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</si>
  <si>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</si>
  <si>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</si>
  <si>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</si>
  <si>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</si>
  <si>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</si>
  <si>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</si>
  <si>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</si>
  <si>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</si>
  <si>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</si>
  <si>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</si>
  <si>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</si>
  <si>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</si>
  <si>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</si>
  <si>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</si>
  <si>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</si>
  <si>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</si>
  <si>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</si>
  <si>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</si>
  <si>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</si>
  <si>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</si>
  <si>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</si>
  <si>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</si>
  <si>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</si>
  <si>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</si>
  <si>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</si>
  <si>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</si>
  <si>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</si>
  <si>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</si>
  <si>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</si>
  <si>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</si>
  <si>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</si>
  <si>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</si>
  <si>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</si>
  <si>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</si>
  <si>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</si>
  <si>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</si>
  <si>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</si>
  <si>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</si>
  <si>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</si>
  <si>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</si>
  <si>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</si>
  <si>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</si>
  <si>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</si>
  <si>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</si>
  <si>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</si>
  <si>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</si>
  <si>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</si>
  <si>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</si>
  <si>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</si>
  <si>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</si>
  <si>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</si>
  <si>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</si>
  <si>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</si>
  <si>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</si>
  <si>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</si>
  <si>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</si>
  <si>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</si>
  <si>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</si>
  <si>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</si>
  <si>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</si>
  <si>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</si>
  <si>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</si>
  <si>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</si>
  <si>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</si>
  <si>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</si>
  <si>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</si>
  <si>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</si>
  <si>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</si>
  <si>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</si>
  <si>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</si>
  <si>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</si>
  <si>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</si>
  <si>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</si>
  <si>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</si>
  <si>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</si>
  <si>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</si>
  <si>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</si>
  <si>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</si>
  <si>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</si>
  <si>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</si>
  <si>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</si>
  <si>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</si>
  <si>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</si>
  <si>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</si>
  <si>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</si>
  <si>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</si>
  <si>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</si>
  <si>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</si>
  <si>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</si>
  <si>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</si>
  <si>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</si>
  <si>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</si>
  <si>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</si>
  <si>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</si>
  <si>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</si>
  <si>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</si>
  <si>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</si>
  <si>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</si>
  <si>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</si>
  <si>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</si>
  <si>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</si>
  <si>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</si>
  <si>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</si>
  <si>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</si>
  <si>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</si>
  <si>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</si>
  <si>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</si>
  <si>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</si>
  <si>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</si>
  <si>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</si>
  <si>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</si>
  <si>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</si>
  <si>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</si>
  <si>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</si>
  <si>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</si>
  <si>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</si>
  <si>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</si>
  <si>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</si>
  <si>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</si>
  <si>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</si>
  <si>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</si>
  <si>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</si>
  <si>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</si>
  <si>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</si>
  <si>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</si>
  <si>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</si>
  <si>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</si>
  <si>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</si>
  <si>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</si>
  <si>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</si>
  <si>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</si>
  <si>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</si>
  <si>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</si>
  <si>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</si>
  <si>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</si>
  <si>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</si>
  <si>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</si>
  <si>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</si>
  <si>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</si>
  <si>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</si>
  <si>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</si>
  <si>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</si>
  <si>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</si>
  <si>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</si>
  <si>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</si>
  <si>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</si>
  <si>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</si>
  <si>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</si>
  <si>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</si>
  <si>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</si>
  <si>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</si>
  <si>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</si>
  <si>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</si>
  <si>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</si>
  <si>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</si>
  <si>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</si>
  <si>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</si>
  <si>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</si>
  <si>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</si>
  <si>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</si>
  <si>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</si>
  <si>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</si>
  <si>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</si>
  <si>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</si>
  <si>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</si>
  <si>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</si>
  <si>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</si>
  <si>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</si>
  <si>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</si>
  <si>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</si>
  <si>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</si>
  <si>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</si>
  <si>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</si>
  <si>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</si>
  <si>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</si>
  <si>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</si>
  <si>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</si>
  <si>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</si>
  <si>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</si>
  <si>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</si>
  <si>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</si>
  <si>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</si>
  <si>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</si>
  <si>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</si>
  <si>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</si>
  <si>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</si>
  <si>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</si>
  <si>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</si>
  <si>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</si>
  <si>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</si>
  <si>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</si>
  <si>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</si>
  <si>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</si>
  <si>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</si>
  <si>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</si>
  <si>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</si>
  <si>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</si>
  <si>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</si>
  <si>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</si>
  <si>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</si>
  <si>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</si>
  <si>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</si>
  <si>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</si>
  <si>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</si>
  <si>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</si>
  <si>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</si>
  <si>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</si>
  <si>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</si>
  <si>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</si>
  <si>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</si>
  <si>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</si>
  <si>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</si>
  <si>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</si>
  <si>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</si>
  <si>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</si>
  <si>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</si>
  <si>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</si>
  <si>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</si>
  <si>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</si>
  <si>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</si>
  <si>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</si>
  <si>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</si>
  <si>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</si>
  <si>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</si>
  <si>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</si>
  <si>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</si>
  <si>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</si>
  <si>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</si>
  <si>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</si>
  <si>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</si>
  <si>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</si>
  <si>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</si>
  <si>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</si>
  <si>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</si>
  <si>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</si>
  <si>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</si>
  <si>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</si>
  <si>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</si>
  <si>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</si>
  <si>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</si>
  <si>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</si>
  <si>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</si>
  <si>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</si>
  <si>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</si>
  <si>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</si>
  <si>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</si>
  <si>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</si>
  <si>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</si>
  <si>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</si>
  <si>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</si>
  <si>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</si>
  <si>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</si>
  <si>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</si>
  <si>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</si>
  <si>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</si>
  <si>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</si>
  <si>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</si>
  <si>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</si>
  <si>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</si>
  <si>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</si>
  <si>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</si>
  <si>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</si>
  <si>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</si>
  <si>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</si>
  <si>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</si>
  <si>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</si>
  <si>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</si>
  <si>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</si>
  <si>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</si>
  <si>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</si>
  <si>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</si>
  <si>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</si>
  <si>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</si>
  <si>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</si>
  <si>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</si>
  <si>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</si>
  <si>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</si>
  <si>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</si>
  <si>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</si>
  <si>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</si>
  <si>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</si>
  <si>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</si>
  <si>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</si>
  <si>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</si>
  <si>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</si>
  <si>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</si>
  <si>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</si>
  <si>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</si>
  <si>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</si>
  <si>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</si>
  <si>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</si>
  <si>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</si>
  <si>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</si>
  <si>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</si>
  <si>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</si>
  <si>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</si>
  <si>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</si>
  <si>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</si>
  <si>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</si>
  <si>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</si>
  <si>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</si>
  <si>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</si>
  <si>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</si>
  <si>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</si>
  <si>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</si>
  <si>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</si>
  <si>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</si>
  <si>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</si>
  <si>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</si>
  <si>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</si>
  <si>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</si>
  <si>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</si>
  <si>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</si>
  <si>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</si>
  <si>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</si>
  <si>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</si>
  <si>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</si>
  <si>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</si>
  <si>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</si>
  <si>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</si>
  <si>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</si>
  <si>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</si>
  <si>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</si>
  <si>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</si>
  <si>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</si>
  <si>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</si>
  <si>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</si>
  <si>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</si>
  <si>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</si>
  <si>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</si>
  <si>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</si>
  <si>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</si>
  <si>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</si>
  <si>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</si>
  <si>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</si>
  <si>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</si>
  <si>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</si>
  <si>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</si>
  <si>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</si>
  <si>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</si>
  <si>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</si>
  <si>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</si>
  <si>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</si>
  <si>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</si>
  <si>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</si>
  <si>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</si>
  <si>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</si>
  <si>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</si>
  <si>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</si>
  <si>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</si>
  <si>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</si>
  <si>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</si>
  <si>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</si>
  <si>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</si>
  <si>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</si>
  <si>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</si>
  <si>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</si>
  <si>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</si>
  <si>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</si>
  <si>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</si>
  <si>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</si>
  <si>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</si>
  <si>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</si>
  <si>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</si>
  <si>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</si>
  <si>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</si>
  <si>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</si>
  <si>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</si>
  <si>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</si>
  <si>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</si>
  <si>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</si>
  <si>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</si>
  <si>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</si>
  <si>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</si>
  <si>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</si>
  <si>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</si>
  <si>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</si>
  <si>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</si>
  <si>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</si>
  <si>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</si>
  <si>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</si>
  <si>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</si>
  <si>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</si>
  <si>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</si>
  <si>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</si>
  <si>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</si>
  <si>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</si>
  <si>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</si>
  <si>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</si>
  <si>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</si>
  <si>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</si>
  <si>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</si>
  <si>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</si>
  <si>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</si>
  <si>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</si>
  <si>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</si>
  <si>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</si>
  <si>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</si>
  <si>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</si>
  <si>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</si>
  <si>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</si>
  <si>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</si>
  <si>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</si>
  <si>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</si>
  <si>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</si>
  <si>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</si>
  <si>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</si>
  <si>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</si>
  <si>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</si>
  <si>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</si>
  <si>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</si>
  <si>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</si>
  <si>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</si>
  <si>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</si>
  <si>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</si>
  <si>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</si>
  <si>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</si>
  <si>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</si>
  <si>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</si>
  <si>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</si>
  <si>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</si>
  <si>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</si>
  <si>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</si>
  <si>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</si>
  <si>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</si>
  <si>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</si>
  <si>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</si>
  <si>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</si>
  <si>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</si>
  <si>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</si>
  <si>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</si>
  <si>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</si>
  <si>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</si>
  <si>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</si>
  <si>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</si>
  <si>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</si>
  <si>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</si>
  <si>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</si>
  <si>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</si>
  <si>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</si>
  <si>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</si>
  <si>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</si>
  <si>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</si>
  <si>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</si>
  <si>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</si>
  <si>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</si>
  <si>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</si>
  <si>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</si>
  <si>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</si>
  <si>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</si>
  <si>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</si>
  <si>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</si>
  <si>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</si>
  <si>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</si>
  <si>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</si>
  <si>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</si>
  <si>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</si>
  <si>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</si>
  <si>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</si>
  <si>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</si>
  <si>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</si>
  <si>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</si>
  <si>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</si>
  <si>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</si>
  <si>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</si>
  <si>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</si>
  <si>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</si>
  <si>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</si>
  <si>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</si>
  <si>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</si>
  <si>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</si>
  <si>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</si>
  <si>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</si>
  <si>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</si>
  <si>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</si>
  <si>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</si>
  <si>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</si>
  <si>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</si>
  <si>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</si>
  <si>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</si>
  <si>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</si>
  <si>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</si>
  <si>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</si>
  <si>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</si>
  <si>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</si>
  <si>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</si>
  <si>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</si>
  <si>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</si>
  <si>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</si>
  <si>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</si>
  <si>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</si>
  <si>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</si>
  <si>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</si>
  <si>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</si>
  <si>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</si>
  <si>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</si>
  <si>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</si>
  <si>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</si>
  <si>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</si>
  <si>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</si>
  <si>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</si>
  <si>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</si>
  <si>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</si>
  <si>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</si>
  <si>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</si>
  <si>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</si>
  <si>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</si>
  <si>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</si>
  <si>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</si>
  <si>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</si>
  <si>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</si>
  <si>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</si>
  <si>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</si>
  <si>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</si>
  <si>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</si>
  <si>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</si>
  <si>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</si>
  <si>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</si>
  <si>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</si>
  <si>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</si>
  <si>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</si>
  <si>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</si>
  <si>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</si>
  <si>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</si>
  <si>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</si>
  <si>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</si>
  <si>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</si>
  <si>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</si>
  <si>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</si>
  <si>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</si>
  <si>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</si>
  <si>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</si>
  <si>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</si>
  <si>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</si>
  <si>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</si>
  <si>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</si>
  <si>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</si>
  <si>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</si>
  <si>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</si>
  <si>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</si>
  <si>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</si>
  <si>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</si>
  <si>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</si>
  <si>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</si>
  <si>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</si>
  <si>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</si>
  <si>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</si>
  <si>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</si>
  <si>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</si>
  <si>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</si>
  <si>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</si>
  <si>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</si>
  <si>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</si>
  <si>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</si>
  <si>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</si>
  <si>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</si>
  <si>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</si>
  <si>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</si>
  <si>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</si>
  <si>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</si>
  <si>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</si>
  <si>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</si>
  <si>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</si>
  <si>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</si>
  <si>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</si>
  <si>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</si>
  <si>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</si>
  <si>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</si>
  <si>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</si>
  <si>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</si>
  <si>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</si>
  <si>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</si>
  <si>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</si>
  <si>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</si>
  <si>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</si>
  <si>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</si>
  <si>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</si>
  <si>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</si>
  <si>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</si>
  <si>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</si>
  <si>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</si>
  <si>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</si>
  <si>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</si>
  <si>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</si>
  <si>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</si>
  <si>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</si>
  <si>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</si>
  <si>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</si>
  <si>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</si>
  <si>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</si>
  <si>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</si>
  <si>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</si>
  <si>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</si>
  <si>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</si>
  <si>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</si>
  <si>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</si>
  <si>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</si>
  <si>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</si>
  <si>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</si>
  <si>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</si>
  <si>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</si>
  <si>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</si>
  <si>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</si>
  <si>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</si>
  <si>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</si>
  <si>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</si>
  <si>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</si>
  <si>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</si>
  <si>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</si>
  <si>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</si>
  <si>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</si>
  <si>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</si>
  <si>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</si>
  <si>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</si>
  <si>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</si>
  <si>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</si>
  <si>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</si>
  <si>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</si>
  <si>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</si>
  <si>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</si>
  <si>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</si>
  <si>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</si>
  <si>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</si>
  <si>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</si>
  <si>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</si>
  <si>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</si>
  <si>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</si>
  <si>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</si>
  <si>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</si>
  <si>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</si>
  <si>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</si>
  <si>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</si>
  <si>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</si>
  <si>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</si>
  <si>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</si>
  <si>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</si>
  <si>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</si>
  <si>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</si>
  <si>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</si>
  <si>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</si>
  <si>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</si>
  <si>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</si>
  <si>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</si>
  <si>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</si>
  <si>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</si>
  <si>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</si>
  <si>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</si>
  <si>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</si>
  <si>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</si>
  <si>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</si>
  <si>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</si>
  <si>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</si>
  <si>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</si>
  <si>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</si>
  <si>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</si>
  <si>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</si>
  <si>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</si>
  <si>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</si>
  <si>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</si>
  <si>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</si>
  <si>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</si>
  <si>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</si>
  <si>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</si>
  <si>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</si>
  <si>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</si>
  <si>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</si>
  <si>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</si>
  <si>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</si>
  <si>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</si>
  <si>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</si>
  <si>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</si>
  <si>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</si>
  <si>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</si>
  <si>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</si>
  <si>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</si>
  <si>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</si>
  <si>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</si>
  <si>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</si>
  <si>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</si>
  <si>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</si>
  <si>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</si>
  <si>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</si>
  <si>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</si>
  <si>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</si>
  <si>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</si>
  <si>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</si>
  <si>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</si>
  <si>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</si>
  <si>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</si>
  <si>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</si>
  <si>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</si>
  <si>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</si>
  <si>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</si>
  <si>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</si>
  <si>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</si>
  <si>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</si>
  <si>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</si>
  <si>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</si>
  <si>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</si>
  <si>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</si>
  <si>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</si>
  <si>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</si>
  <si>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</si>
  <si>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</si>
  <si>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</si>
  <si>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</si>
  <si>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</si>
  <si>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</si>
  <si>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</si>
  <si>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</si>
  <si>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</si>
  <si>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</si>
  <si>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</si>
  <si>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</si>
  <si>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</si>
  <si>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</si>
  <si>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</si>
  <si>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</si>
  <si>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</si>
  <si>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</si>
  <si>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</si>
  <si>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</si>
  <si>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</si>
  <si>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</si>
  <si>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</si>
  <si>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</si>
  <si>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</si>
  <si>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</si>
  <si>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</si>
  <si>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</si>
  <si>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</si>
  <si>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</si>
  <si>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</si>
  <si>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</si>
  <si>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</si>
  <si>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</si>
  <si>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</si>
  <si>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</si>
  <si>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</si>
  <si>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</si>
  <si>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</si>
  <si>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</si>
  <si>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</si>
  <si>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</si>
  <si>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</si>
  <si>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</si>
  <si>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</si>
  <si>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</si>
  <si>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</si>
  <si>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</si>
  <si>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</si>
  <si>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</si>
  <si>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</si>
  <si>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</si>
  <si>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</si>
  <si>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</si>
  <si>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</si>
  <si>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</si>
  <si>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</si>
  <si>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</si>
  <si>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</si>
  <si>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</si>
  <si>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</si>
  <si>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</si>
  <si>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</si>
  <si>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</si>
  <si>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</si>
  <si>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</si>
  <si>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</si>
  <si>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</si>
  <si>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</si>
  <si>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</si>
  <si>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</si>
  <si>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</si>
  <si>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</si>
  <si>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</si>
  <si>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</si>
  <si>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</si>
  <si>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</si>
  <si>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</si>
  <si>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</si>
  <si>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</si>
  <si>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</si>
  <si>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</si>
  <si>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</si>
  <si>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</si>
  <si>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</si>
  <si>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</si>
  <si>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</si>
  <si>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</si>
  <si>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</si>
  <si>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</si>
  <si>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</si>
  <si>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</si>
  <si>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</si>
  <si>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</si>
  <si>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</si>
  <si>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</si>
  <si>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</si>
  <si>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</si>
  <si>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</si>
  <si>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</si>
  <si>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</si>
  <si>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</si>
  <si>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</si>
  <si>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</si>
  <si>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</si>
  <si>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</si>
  <si>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</si>
  <si>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</si>
  <si>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</si>
  <si>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</si>
  <si>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</si>
  <si>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</si>
  <si>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</si>
  <si>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</si>
  <si>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</si>
  <si>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</si>
  <si>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</si>
  <si>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</si>
  <si>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</si>
  <si>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</si>
  <si>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</si>
  <si>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</si>
  <si>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</si>
  <si>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</si>
  <si>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</si>
  <si>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</si>
  <si>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</si>
  <si>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</si>
  <si>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</si>
  <si>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</si>
  <si>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</si>
  <si>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</si>
  <si>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</si>
  <si>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</si>
  <si>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</si>
  <si>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</si>
  <si>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</si>
  <si>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</si>
  <si>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</si>
  <si>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</si>
  <si>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</si>
  <si>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</si>
  <si>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</si>
  <si>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</si>
  <si>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</si>
  <si>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</si>
  <si>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</si>
  <si>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</si>
  <si>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</si>
  <si>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</si>
  <si>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</si>
  <si>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</si>
  <si>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</si>
  <si>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</si>
  <si>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</si>
  <si>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</si>
  <si>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</si>
  <si>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</si>
  <si>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</si>
  <si>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</si>
  <si>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</si>
  <si>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</si>
  <si>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</si>
  <si>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</si>
  <si>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</si>
  <si>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</si>
  <si>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</si>
  <si>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</si>
  <si>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</si>
  <si>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</si>
  <si>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</si>
  <si>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</si>
  <si>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</si>
  <si>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</si>
  <si>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</si>
  <si>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</si>
  <si>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</si>
  <si>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</si>
  <si>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</si>
  <si>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</si>
  <si>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</si>
  <si>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</si>
  <si>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</si>
  <si>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</si>
  <si>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</si>
  <si>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</si>
  <si>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</si>
  <si>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</si>
  <si>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</si>
  <si>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</si>
  <si>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</si>
  <si>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</si>
  <si>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</si>
  <si>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</si>
  <si>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</si>
  <si>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</si>
  <si>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</si>
  <si>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</si>
  <si>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</si>
  <si>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</si>
  <si>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</si>
  <si>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</si>
  <si>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</si>
  <si>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</si>
  <si>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</si>
  <si>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</si>
  <si>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</si>
  <si>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</si>
  <si>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</si>
  <si>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</si>
  <si>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</si>
  <si>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</si>
  <si>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</si>
  <si>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</si>
  <si>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</si>
  <si>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</si>
  <si>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</si>
  <si>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</si>
  <si>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</si>
  <si>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</si>
  <si>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</si>
  <si>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</si>
  <si>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</si>
  <si>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</si>
  <si>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</si>
  <si>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</si>
  <si>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</si>
  <si>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</si>
  <si>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</si>
  <si>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</si>
  <si>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</si>
  <si>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</si>
  <si>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</si>
  <si>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</si>
  <si>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</si>
  <si>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</si>
  <si>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</si>
  <si>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</si>
  <si>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</si>
  <si>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</si>
  <si>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</si>
  <si>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</si>
  <si>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</si>
  <si>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</si>
  <si>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</si>
  <si>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</si>
  <si>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</si>
  <si>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</si>
  <si>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</si>
  <si>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</si>
  <si>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</si>
  <si>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</si>
  <si>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</si>
  <si>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</si>
  <si>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</si>
  <si>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</si>
  <si>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</si>
  <si>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</si>
  <si>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</si>
  <si>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</si>
  <si>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</si>
  <si>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</si>
  <si>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</si>
  <si>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</si>
  <si>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</si>
  <si>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</si>
  <si>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</si>
  <si>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</si>
  <si>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</si>
  <si>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</si>
  <si>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</si>
  <si>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</si>
  <si>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</si>
  <si>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</si>
  <si>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</si>
  <si>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</si>
  <si>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</si>
  <si>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</si>
  <si>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</si>
  <si>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</si>
  <si>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</si>
  <si>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</si>
  <si>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</si>
  <si>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</si>
  <si>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</si>
  <si>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</si>
  <si>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</si>
  <si>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</si>
  <si>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</si>
  <si>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</si>
  <si>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</si>
  <si>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</si>
  <si>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</si>
  <si>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</si>
  <si>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</si>
  <si>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</si>
  <si>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</si>
  <si>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</si>
  <si>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</si>
  <si>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</si>
  <si>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</si>
  <si>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</si>
  <si>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</si>
  <si>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</si>
  <si>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</si>
  <si>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</si>
  <si>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</si>
  <si>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</si>
  <si>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</si>
  <si>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</si>
  <si>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</si>
  <si>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</si>
  <si>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</si>
  <si>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</si>
  <si>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</si>
  <si>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</si>
  <si>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</si>
  <si>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</si>
  <si>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</si>
  <si>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</si>
  <si>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</si>
  <si>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</si>
  <si>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</si>
  <si>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</si>
  <si>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</si>
  <si>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</si>
  <si>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</si>
  <si>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</si>
  <si>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</si>
  <si>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</si>
  <si>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</si>
  <si>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</si>
  <si>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</si>
  <si>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</si>
  <si>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</si>
  <si>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</si>
  <si>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</si>
  <si>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</si>
  <si>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</si>
  <si>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</si>
  <si>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</si>
  <si>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</si>
  <si>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</si>
  <si>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</si>
  <si>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</si>
  <si>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</si>
  <si>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</si>
  <si>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</si>
  <si>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</si>
  <si>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</si>
  <si>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</si>
  <si>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</si>
  <si>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</si>
  <si>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</si>
  <si>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</si>
  <si>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</si>
  <si>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</si>
  <si>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</si>
  <si>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</si>
  <si>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</si>
  <si>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</si>
  <si>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</si>
  <si>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</si>
  <si>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</si>
  <si>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</si>
  <si>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</si>
  <si>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</si>
  <si>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</si>
  <si>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</si>
  <si>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</si>
  <si>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</si>
  <si>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</si>
  <si>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</si>
  <si>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</si>
  <si>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</si>
  <si>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</si>
  <si>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</si>
  <si>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</si>
  <si>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</si>
  <si>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</si>
  <si>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</si>
  <si>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</si>
  <si>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</si>
  <si>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</si>
  <si>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</si>
  <si>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</si>
  <si>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</si>
  <si>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</si>
  <si>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</si>
  <si>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</si>
  <si>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</si>
  <si>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</si>
  <si>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</si>
  <si>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</si>
  <si>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</si>
  <si>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</si>
  <si>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</si>
  <si>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</si>
  <si>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</si>
  <si>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</si>
  <si>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</si>
  <si>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</si>
  <si>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</si>
  <si>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</si>
  <si>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</si>
  <si>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</si>
  <si>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</si>
  <si>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</si>
  <si>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</si>
  <si>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</si>
  <si>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</si>
  <si>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</si>
  <si>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</si>
  <si>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</si>
  <si>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</si>
  <si>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</si>
  <si>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</si>
  <si>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</si>
  <si>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</si>
  <si>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</si>
  <si>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</si>
  <si>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</si>
  <si>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</si>
  <si>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</si>
  <si>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</si>
  <si>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</si>
  <si>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</si>
  <si>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</si>
  <si>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</si>
  <si>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</si>
  <si>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</si>
  <si>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</si>
  <si>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</si>
  <si>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</si>
  <si>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</si>
  <si>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</si>
  <si>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</si>
  <si>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</si>
  <si>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</si>
  <si>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</si>
  <si>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</si>
  <si>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</si>
  <si>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</si>
  <si>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</si>
  <si>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</si>
  <si>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</si>
  <si>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</si>
  <si>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</si>
  <si>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</si>
  <si>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</si>
  <si>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</si>
  <si>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</si>
  <si>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</si>
  <si>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</si>
  <si>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</si>
  <si>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</si>
  <si>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</si>
  <si>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</si>
  <si>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</si>
  <si>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</si>
  <si>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</si>
  <si>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</si>
  <si>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</si>
  <si>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</si>
  <si>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</si>
  <si>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</si>
  <si>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</si>
  <si>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</si>
  <si>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</si>
  <si>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</si>
  <si>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</si>
  <si>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</si>
  <si>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</si>
  <si>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</si>
  <si>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</si>
  <si>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</si>
  <si>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</si>
  <si>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</si>
  <si>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</si>
  <si>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</si>
  <si>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</si>
  <si>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</si>
  <si>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</si>
  <si>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</si>
  <si>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</si>
  <si>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</si>
  <si>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</si>
  <si>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</si>
  <si>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</si>
  <si>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</si>
  <si>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</si>
  <si>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</si>
  <si>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</si>
  <si>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</si>
  <si>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</si>
  <si>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</si>
  <si>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</si>
  <si>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</si>
  <si>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</si>
  <si>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</si>
  <si>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</si>
  <si>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</si>
  <si>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</si>
  <si>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</si>
  <si>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</si>
  <si>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</si>
  <si>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</si>
  <si>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</si>
  <si>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</si>
  <si>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</si>
  <si>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</si>
  <si>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</si>
  <si>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</si>
  <si>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</si>
  <si>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</si>
  <si>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</si>
  <si>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</si>
  <si>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</si>
  <si>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</si>
  <si>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</si>
  <si>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</si>
  <si>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</si>
  <si>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</si>
  <si>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</si>
  <si>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</si>
  <si>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</si>
  <si>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</si>
  <si>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</si>
  <si>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</si>
  <si>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</si>
  <si>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</si>
  <si>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</si>
  <si>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</si>
  <si>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</si>
  <si>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</si>
  <si>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</si>
  <si>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</si>
  <si>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</si>
  <si>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</si>
  <si>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</si>
  <si>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</si>
  <si>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</si>
  <si>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</si>
  <si>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</si>
  <si>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</si>
  <si>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</si>
  <si>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</si>
  <si>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</si>
  <si>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</si>
  <si>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</si>
  <si>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</si>
  <si>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</si>
  <si>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</si>
  <si>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</si>
  <si>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</si>
  <si>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</si>
  <si>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</si>
  <si>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</si>
  <si>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</si>
  <si>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</si>
  <si>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</si>
  <si>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</si>
  <si>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</si>
  <si>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</si>
  <si>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</si>
  <si>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</si>
  <si>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</si>
  <si>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</si>
  <si>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</si>
  <si>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</si>
  <si>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</si>
  <si>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</si>
  <si>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</si>
  <si>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</si>
  <si>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</si>
  <si>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</si>
  <si>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</si>
  <si>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</si>
  <si>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</si>
  <si>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</si>
  <si>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</si>
  <si>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</si>
  <si>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</si>
  <si>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</si>
  <si>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</si>
  <si>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</si>
  <si>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</si>
  <si>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</si>
  <si>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</si>
  <si>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</si>
  <si>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</si>
  <si>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</si>
  <si>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</si>
  <si>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</si>
  <si>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</si>
  <si>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</si>
  <si>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</si>
  <si>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</si>
  <si>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</si>
  <si>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</si>
  <si>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</si>
  <si>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</si>
  <si>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</si>
  <si>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</si>
  <si>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</si>
  <si>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</si>
  <si>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</si>
  <si>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</si>
  <si>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</si>
  <si>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</si>
  <si>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</si>
  <si>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</si>
  <si>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</si>
  <si>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</si>
  <si>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</si>
  <si>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</si>
  <si>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</si>
  <si>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</si>
  <si>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</si>
  <si>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</si>
  <si>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</si>
  <si>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</si>
  <si>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</si>
  <si>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</si>
  <si>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</si>
  <si>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</si>
  <si>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</si>
  <si>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</si>
  <si>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</si>
  <si>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</si>
  <si>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</si>
  <si>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</si>
  <si>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</si>
  <si>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</si>
  <si>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</si>
  <si>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</si>
  <si>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</si>
  <si>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</si>
  <si>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</si>
  <si>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</si>
  <si>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</si>
  <si>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</si>
  <si>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</si>
  <si>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</si>
  <si>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</si>
  <si>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</si>
  <si>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</si>
  <si>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</si>
  <si>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</si>
  <si>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</si>
  <si>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</si>
  <si>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</si>
  <si>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</si>
  <si>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</si>
  <si>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</si>
  <si>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</si>
  <si>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</si>
  <si>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</si>
  <si>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</si>
  <si>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</si>
  <si>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</si>
  <si>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</si>
  <si>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</si>
  <si>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</si>
  <si>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</si>
  <si>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</si>
  <si>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</si>
  <si>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</si>
  <si>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</si>
  <si>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</si>
  <si>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</si>
  <si>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</si>
  <si>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</si>
  <si>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</si>
  <si>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</si>
  <si>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</si>
  <si>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</si>
  <si>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</si>
  <si>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</si>
  <si>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</si>
  <si>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</si>
  <si>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</si>
  <si>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</si>
  <si>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</si>
  <si>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</si>
  <si>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</si>
  <si>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</si>
  <si>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</si>
  <si>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</si>
  <si>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</si>
  <si>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</si>
  <si>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</si>
  <si>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</si>
  <si>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</si>
  <si>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</si>
  <si>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</si>
  <si>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</si>
  <si>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</si>
  <si>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</si>
  <si>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</si>
  <si>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</si>
  <si>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</si>
  <si>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</si>
  <si>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</si>
  <si>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</si>
  <si>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</si>
  <si>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</si>
  <si>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</si>
  <si>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</si>
  <si>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</si>
  <si>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</si>
  <si>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</si>
  <si>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</si>
  <si>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</si>
  <si>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</si>
  <si>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</si>
  <si>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</si>
  <si>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</si>
  <si>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</si>
  <si>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</si>
  <si>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</si>
  <si>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</si>
  <si>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</si>
  <si>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</si>
  <si>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</si>
  <si>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</si>
  <si>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</si>
  <si>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</si>
  <si>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</si>
  <si>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</si>
  <si>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</si>
  <si>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</si>
  <si>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</si>
  <si>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</si>
  <si>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</si>
  <si>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</si>
  <si>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</si>
  <si>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</si>
  <si>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</si>
  <si>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</si>
  <si>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</si>
  <si>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</si>
  <si>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</si>
  <si>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</si>
  <si>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</si>
  <si>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</si>
  <si>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</si>
  <si>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</si>
  <si>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</si>
  <si>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</si>
  <si>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</si>
  <si>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</si>
  <si>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</si>
  <si>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</si>
  <si>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</si>
  <si>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</si>
  <si>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</si>
  <si>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</si>
  <si>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</si>
  <si>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</si>
  <si>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</si>
  <si>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</si>
  <si>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</si>
  <si>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</si>
  <si>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</si>
  <si>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</si>
  <si>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</si>
  <si>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</si>
  <si>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</si>
  <si>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</si>
  <si>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</si>
  <si>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</si>
  <si>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</si>
  <si>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</si>
  <si>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</si>
  <si>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</si>
  <si>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</si>
  <si>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</si>
  <si>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</si>
  <si>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</si>
  <si>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</si>
  <si>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</si>
  <si>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</si>
  <si>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</si>
  <si>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</si>
  <si>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</si>
  <si>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</si>
  <si>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</si>
  <si>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</si>
  <si>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</si>
  <si>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</si>
  <si>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</si>
  <si>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</si>
  <si>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</si>
  <si>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</si>
  <si>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</si>
  <si>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</si>
  <si>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</si>
  <si>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</si>
  <si>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</si>
  <si>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</si>
  <si>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</si>
  <si>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</si>
  <si>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</si>
  <si>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</si>
  <si>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</si>
  <si>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</si>
  <si>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</si>
  <si>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</si>
  <si>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</si>
  <si>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</si>
  <si>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</si>
  <si>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</si>
  <si>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</si>
  <si>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</si>
  <si>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</si>
  <si>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</si>
  <si>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</si>
  <si>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</si>
  <si>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</si>
  <si>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</si>
  <si>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</si>
  <si>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</si>
  <si>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</si>
  <si>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</si>
  <si>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</si>
  <si>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</si>
  <si>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</si>
  <si>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</si>
  <si>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</si>
  <si>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</si>
  <si>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</si>
  <si>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</si>
  <si>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</si>
  <si>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</si>
  <si>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</si>
  <si>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</si>
  <si>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</si>
  <si>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</si>
  <si>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</si>
  <si>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</si>
  <si>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</si>
  <si>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</si>
  <si>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</si>
  <si>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</si>
  <si>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</si>
  <si>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</si>
  <si>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</si>
  <si>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</si>
  <si>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</si>
  <si>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</si>
  <si>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</si>
  <si>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</si>
  <si>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</si>
  <si>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</si>
  <si>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</si>
  <si>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</si>
  <si>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</si>
  <si>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</si>
  <si>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</si>
  <si>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</si>
  <si>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</si>
  <si>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</si>
  <si>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</si>
  <si>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</si>
  <si>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</si>
  <si>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</si>
  <si>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</si>
  <si>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</si>
  <si>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</si>
  <si>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</si>
  <si>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</si>
  <si>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</si>
  <si>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</si>
  <si>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</si>
  <si>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</si>
  <si>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</si>
  <si>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</si>
  <si>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</si>
  <si>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</si>
  <si>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</si>
  <si>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</si>
  <si>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</si>
  <si>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</si>
  <si>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</si>
  <si>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</si>
  <si>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</si>
  <si>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</si>
  <si>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</si>
  <si>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</si>
  <si>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</si>
  <si>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</si>
  <si>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</si>
  <si>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</si>
  <si>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</si>
  <si>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</si>
  <si>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</si>
  <si>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</si>
  <si>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</si>
  <si>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</si>
  <si>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</si>
  <si>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</si>
  <si>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</si>
  <si>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</si>
  <si>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</si>
  <si>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</si>
  <si>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</si>
  <si>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</si>
  <si>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</si>
  <si>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</si>
  <si>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</si>
  <si>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</si>
  <si>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</si>
  <si>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</si>
  <si>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</si>
  <si>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</si>
  <si>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</si>
  <si>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</si>
  <si>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</si>
  <si>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</si>
  <si>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</si>
  <si>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</si>
  <si>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</si>
  <si>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</si>
  <si>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</si>
  <si>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</si>
  <si>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</si>
  <si>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</si>
  <si>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</si>
  <si>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</si>
  <si>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</si>
  <si>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</si>
  <si>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</si>
  <si>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</si>
  <si>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</si>
  <si>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</si>
  <si>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</si>
  <si>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</si>
  <si>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</si>
  <si>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</si>
  <si>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</si>
  <si>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</si>
  <si>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</si>
  <si>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</si>
  <si>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</si>
  <si>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</si>
  <si>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</si>
  <si>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</si>
  <si>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</si>
  <si>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</si>
  <si>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</si>
  <si>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</si>
  <si>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</si>
  <si>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</si>
  <si>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</si>
  <si>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</si>
  <si>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</si>
  <si>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</si>
  <si>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</si>
  <si>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</si>
  <si>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</si>
  <si>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</si>
  <si>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</si>
  <si>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</si>
  <si>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</si>
  <si>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</si>
  <si>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</si>
  <si>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</si>
  <si>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</si>
  <si>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</si>
  <si>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</si>
  <si>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</si>
  <si>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</si>
  <si>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</si>
  <si>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</si>
  <si>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</si>
  <si>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</si>
  <si>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</si>
  <si>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</si>
  <si>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</si>
  <si>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</si>
  <si>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</si>
  <si>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</si>
  <si>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</si>
  <si>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</si>
  <si>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</si>
  <si>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</si>
  <si>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</si>
  <si>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</si>
  <si>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</si>
  <si>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</si>
  <si>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</si>
  <si>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</si>
  <si>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</si>
  <si>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</si>
  <si>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</si>
  <si>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</si>
  <si>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</si>
  <si>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</si>
  <si>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</si>
  <si>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</si>
  <si>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</si>
  <si>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</si>
  <si>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</si>
  <si>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</si>
  <si>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</si>
  <si>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</si>
  <si>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</si>
  <si>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</si>
  <si>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</si>
  <si>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</si>
  <si>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</si>
  <si>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</si>
  <si>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</si>
  <si>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</si>
  <si>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</si>
  <si>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</si>
  <si>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</si>
  <si>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</si>
  <si>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</si>
  <si>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</si>
  <si>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</si>
  <si>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</si>
  <si>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</si>
  <si>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</si>
  <si>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</si>
  <si>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</si>
  <si>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</si>
  <si>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</si>
  <si>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</si>
  <si>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</si>
  <si>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</si>
  <si>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</si>
  <si>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</si>
  <si>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</si>
  <si>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</si>
  <si>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</si>
  <si>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</si>
  <si>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</si>
  <si>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</si>
  <si>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</si>
  <si>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</si>
  <si>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</si>
  <si>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</si>
  <si>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</si>
  <si>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</si>
  <si>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</si>
  <si>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</si>
  <si>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</si>
  <si>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</si>
  <si>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</si>
  <si>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</si>
  <si>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</si>
  <si>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</si>
  <si>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</si>
  <si>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</si>
  <si>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</si>
  <si>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</si>
  <si>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</si>
  <si>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</si>
  <si>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</si>
  <si>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</si>
  <si>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</si>
  <si>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</si>
  <si>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</si>
  <si>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</si>
  <si>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</si>
  <si>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</si>
  <si>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</si>
  <si>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</si>
  <si>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</si>
  <si>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</si>
  <si>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</si>
  <si>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</si>
  <si>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</si>
  <si>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</si>
  <si>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</si>
  <si>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</si>
  <si>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</si>
  <si>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</si>
  <si>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</si>
  <si>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</si>
  <si>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</si>
  <si>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</si>
  <si>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</si>
  <si>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</si>
  <si>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</si>
  <si>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</si>
  <si>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</si>
  <si>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</si>
  <si>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</si>
  <si>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</si>
  <si>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</si>
  <si>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</si>
  <si>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</si>
  <si>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</si>
  <si>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</si>
  <si>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</si>
  <si>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</si>
  <si>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</si>
  <si>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</si>
  <si>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</si>
  <si>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</si>
  <si>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</si>
  <si>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</si>
  <si>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</si>
  <si>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</si>
  <si>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</si>
  <si>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</si>
  <si>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</si>
  <si>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</si>
  <si>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</si>
  <si>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</si>
  <si>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</si>
  <si>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</si>
  <si>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</si>
  <si>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</si>
  <si>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</si>
  <si>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</si>
  <si>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</si>
  <si>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</si>
  <si>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</si>
  <si>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</si>
  <si>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</si>
  <si>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</si>
  <si>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</si>
  <si>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</si>
  <si>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</si>
  <si>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</si>
  <si>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</si>
  <si>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</si>
  <si>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</si>
  <si>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</si>
  <si>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</si>
  <si>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</si>
  <si>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</si>
  <si>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</si>
  <si>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</si>
  <si>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</si>
  <si>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</si>
  <si>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</si>
  <si>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</si>
  <si>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</si>
  <si>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</si>
  <si>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</si>
  <si>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</si>
  <si>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</si>
  <si>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</si>
  <si>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</si>
  <si>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</si>
  <si>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</si>
  <si>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</si>
  <si>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</si>
  <si>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</si>
  <si>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</si>
  <si>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</si>
  <si>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</si>
  <si>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</si>
  <si>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</si>
  <si>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</si>
  <si>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</si>
  <si>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</si>
  <si>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</si>
  <si>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</si>
  <si>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</si>
  <si>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</si>
  <si>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</si>
  <si>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</si>
  <si>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</si>
  <si>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</si>
  <si>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</si>
  <si>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</si>
  <si>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</si>
  <si>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</si>
  <si>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</si>
  <si>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</si>
  <si>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</si>
  <si>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</si>
  <si>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</si>
  <si>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</si>
  <si>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</si>
  <si>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</si>
  <si>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</si>
  <si>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</si>
  <si>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</si>
  <si>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</si>
  <si>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</si>
  <si>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</si>
  <si>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</si>
  <si>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</si>
  <si>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</si>
  <si>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</si>
  <si>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</si>
  <si>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</si>
  <si>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</si>
  <si>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</si>
  <si>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</si>
  <si>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</si>
  <si>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</si>
  <si>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</si>
  <si>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</si>
  <si>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</si>
  <si>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</si>
  <si>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</si>
  <si>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</si>
  <si>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</si>
  <si>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</si>
  <si>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</si>
  <si>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</si>
  <si>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</si>
  <si>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</si>
  <si>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</si>
  <si>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</si>
  <si>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</si>
  <si>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</si>
  <si>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</si>
  <si>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</si>
  <si>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</si>
  <si>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</si>
  <si>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</si>
  <si>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</si>
  <si>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</si>
  <si>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</si>
  <si>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</si>
  <si>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</si>
  <si>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</si>
  <si>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</si>
  <si>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</si>
  <si>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</si>
  <si>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</si>
  <si>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</si>
  <si>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</si>
  <si>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</si>
  <si>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</si>
  <si>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</si>
  <si>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</si>
  <si>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</si>
  <si>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</si>
  <si>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</si>
  <si>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</si>
  <si>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</si>
  <si>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</si>
  <si>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</si>
  <si>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</si>
  <si>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</si>
  <si>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</si>
  <si>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</si>
  <si>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</si>
  <si>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</si>
  <si>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</si>
  <si>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</si>
  <si>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</si>
  <si>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</si>
  <si>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</si>
  <si>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</si>
  <si>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</si>
  <si>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</si>
  <si>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</si>
  <si>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</si>
  <si>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</si>
  <si>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</si>
  <si>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</si>
  <si>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</si>
  <si>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</si>
  <si>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</si>
  <si>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</si>
  <si>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</si>
  <si>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</si>
  <si>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</si>
  <si>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</si>
  <si>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</si>
  <si>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</si>
  <si>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</si>
  <si>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</si>
  <si>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</si>
  <si>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</si>
  <si>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</si>
  <si>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</si>
  <si>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</si>
  <si>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</si>
  <si>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</si>
  <si>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</si>
  <si>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</si>
  <si>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</si>
  <si>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</si>
  <si>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</si>
  <si>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</si>
  <si>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</si>
  <si>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</si>
  <si>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</si>
  <si>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</si>
  <si>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</si>
  <si>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</si>
  <si>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</si>
  <si>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</si>
  <si>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</si>
  <si>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</si>
  <si>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</si>
  <si>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</si>
  <si>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</si>
  <si>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</si>
  <si>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</si>
  <si>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</si>
  <si>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</si>
  <si>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</si>
  <si>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</si>
  <si>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</si>
  <si>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</si>
  <si>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</si>
  <si>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</si>
  <si>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</si>
  <si>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</si>
  <si>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</si>
  <si>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</si>
  <si>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</si>
  <si>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</si>
  <si>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</si>
  <si>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</si>
  <si>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</si>
  <si>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</si>
  <si>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</si>
  <si>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</si>
  <si>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</si>
  <si>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</si>
  <si>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</si>
  <si>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</si>
  <si>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</si>
  <si>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</si>
  <si>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</si>
  <si>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</si>
  <si>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</si>
  <si>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</si>
  <si>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</si>
  <si>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</si>
  <si>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</si>
  <si>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</si>
  <si>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</si>
  <si>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</si>
  <si>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</si>
  <si>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</si>
  <si>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</si>
  <si>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</si>
  <si>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</si>
  <si>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</si>
  <si>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</si>
  <si>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</si>
  <si>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</si>
  <si>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</si>
  <si>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</si>
  <si>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</si>
  <si>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</si>
  <si>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</si>
  <si>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</si>
  <si>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</si>
  <si>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</si>
  <si>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</si>
  <si>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</si>
  <si>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</si>
  <si>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</si>
  <si>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</si>
  <si>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</si>
  <si>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</si>
  <si>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</si>
  <si>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</si>
  <si>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</si>
  <si>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</si>
  <si>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</si>
  <si>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</si>
  <si>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</si>
  <si>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</si>
  <si>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</si>
  <si>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</si>
  <si>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</si>
  <si>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</si>
  <si>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</si>
  <si>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</si>
  <si>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</si>
  <si>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</si>
  <si>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</si>
  <si>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</si>
  <si>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</si>
  <si>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</si>
  <si>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</si>
  <si>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</si>
  <si>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</si>
  <si>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</si>
  <si>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</si>
  <si>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</si>
  <si>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</si>
  <si>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</si>
  <si>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</si>
  <si>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</si>
  <si>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</si>
  <si>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</si>
  <si>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</si>
  <si>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</si>
  <si>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</si>
  <si>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</si>
  <si>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</si>
  <si>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</si>
  <si>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</si>
  <si>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</si>
  <si>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</si>
  <si>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</si>
  <si>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</si>
  <si>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</si>
  <si>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</si>
  <si>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</si>
  <si>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</si>
  <si>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</si>
  <si>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</si>
  <si>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</si>
  <si>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</si>
  <si>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</si>
  <si>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</si>
  <si>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</si>
  <si>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</si>
  <si>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</si>
  <si>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</si>
  <si>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</si>
  <si>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</si>
  <si>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</si>
  <si>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</si>
  <si>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</si>
  <si>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</si>
  <si>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</si>
  <si>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</si>
  <si>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</si>
  <si>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</si>
  <si>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</si>
  <si>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</si>
  <si>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</si>
  <si>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</si>
  <si>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</si>
  <si>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</si>
  <si>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</si>
  <si>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</si>
  <si>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</si>
  <si>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</si>
  <si>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</si>
  <si>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</si>
  <si>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</si>
  <si>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</si>
  <si>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</si>
  <si>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</si>
  <si>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</si>
  <si>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</si>
  <si>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</si>
  <si>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</si>
  <si>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</si>
  <si>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</si>
  <si>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</si>
  <si>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</si>
  <si>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</si>
  <si>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</si>
  <si>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</si>
  <si>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</si>
  <si>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</si>
  <si>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</si>
  <si>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</si>
  <si>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</si>
  <si>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</si>
  <si>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</si>
  <si>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</si>
  <si>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</si>
  <si>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</si>
  <si>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</si>
  <si>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</si>
  <si>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</si>
  <si>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</si>
  <si>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</si>
  <si>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</si>
  <si>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</si>
  <si>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</si>
  <si>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</si>
  <si>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</si>
  <si>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</si>
  <si>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</si>
  <si>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</si>
  <si>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</si>
  <si>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</si>
  <si>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</si>
  <si>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</si>
  <si>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</si>
  <si>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</si>
  <si>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</si>
  <si>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</si>
  <si>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</si>
  <si>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</si>
  <si>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</si>
  <si>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</si>
  <si>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</si>
  <si>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</si>
  <si>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</si>
  <si>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</si>
  <si>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</si>
  <si>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</si>
  <si>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</si>
  <si>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</si>
  <si>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</si>
  <si>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</si>
  <si>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</si>
  <si>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</si>
  <si>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</si>
  <si>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</si>
  <si>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</si>
  <si>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</si>
  <si>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</si>
  <si>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</si>
  <si>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</si>
  <si>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</si>
  <si>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</si>
  <si>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</si>
  <si>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</si>
  <si>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</si>
  <si>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</si>
  <si>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</si>
  <si>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</si>
  <si>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</si>
  <si>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</si>
  <si>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</si>
  <si>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</si>
  <si>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</si>
  <si>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</si>
  <si>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</si>
  <si>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</si>
  <si>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</si>
  <si>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</si>
  <si>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</si>
  <si>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</si>
  <si>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</si>
  <si>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</si>
  <si>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</si>
  <si>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</si>
  <si>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</si>
  <si>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</si>
  <si>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</si>
  <si>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</si>
  <si>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</si>
  <si>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</si>
  <si>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</si>
  <si>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</si>
  <si>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</si>
  <si>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</si>
  <si>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</si>
  <si>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</si>
  <si>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</si>
  <si>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</si>
  <si>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</si>
  <si>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</si>
  <si>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</si>
  <si>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</si>
  <si>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</si>
  <si>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</si>
  <si>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</si>
  <si>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</si>
  <si>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</si>
  <si>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</si>
  <si>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</si>
  <si>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</si>
  <si>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</si>
  <si>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</si>
  <si>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</si>
  <si>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</si>
  <si>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</si>
  <si>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</si>
  <si>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</si>
  <si>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</si>
  <si>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</si>
  <si>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</si>
  <si>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</si>
  <si>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</si>
  <si>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</si>
  <si>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</si>
  <si>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</si>
  <si>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</si>
  <si>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</si>
  <si>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</si>
  <si>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</si>
  <si>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</si>
  <si>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</si>
  <si>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</si>
  <si>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</si>
  <si>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</si>
  <si>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</si>
  <si>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</si>
  <si>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</si>
  <si>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</si>
  <si>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</si>
  <si>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</si>
  <si>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</si>
  <si>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</si>
  <si>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</si>
  <si>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</si>
  <si>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</si>
  <si>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</si>
  <si>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</si>
  <si>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</si>
  <si>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</si>
  <si>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</si>
  <si>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</si>
  <si>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</si>
  <si>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</si>
  <si>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</si>
  <si>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</si>
  <si>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</si>
  <si>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</si>
  <si>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</si>
  <si>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</si>
  <si>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</si>
  <si>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</si>
  <si>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</si>
  <si>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</si>
  <si>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</si>
  <si>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</si>
  <si>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</si>
  <si>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</si>
  <si>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</si>
  <si>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</si>
  <si>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</si>
  <si>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</si>
  <si>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</si>
  <si>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</si>
  <si>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</si>
  <si>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</si>
  <si>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</si>
  <si>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</si>
  <si>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</si>
  <si>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</si>
  <si>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</si>
  <si>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</si>
  <si>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</si>
  <si>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</si>
  <si>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</si>
  <si>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</si>
  <si>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</si>
  <si>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</si>
  <si>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</si>
  <si>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</si>
  <si>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</si>
  <si>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</si>
  <si>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</si>
  <si>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</si>
  <si>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</si>
  <si>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</si>
  <si>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</si>
  <si>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</si>
  <si>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</si>
  <si>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</si>
  <si>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</si>
  <si>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</si>
  <si>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</si>
  <si>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</si>
  <si>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</si>
  <si>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</si>
  <si>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</si>
  <si>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</si>
  <si>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</si>
  <si>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</si>
  <si>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</si>
  <si>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</si>
  <si>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</si>
  <si>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</si>
  <si>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</si>
  <si>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</si>
  <si>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</si>
  <si>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</si>
  <si>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</si>
  <si>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</si>
  <si>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</si>
  <si>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</si>
  <si>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</si>
  <si>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</si>
  <si>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</si>
  <si>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</si>
  <si>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</si>
  <si>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</si>
  <si>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</si>
  <si>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</si>
  <si>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</si>
  <si>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</si>
  <si>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</si>
  <si>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</si>
  <si>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</si>
  <si>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</si>
  <si>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</si>
  <si>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</si>
  <si>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</si>
  <si>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</si>
  <si>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</si>
  <si>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</si>
  <si>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</si>
  <si>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</si>
  <si>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</si>
  <si>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</si>
  <si>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</si>
  <si>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</si>
  <si>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</si>
  <si>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</si>
  <si>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</si>
  <si>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</si>
  <si>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</si>
  <si>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</si>
  <si>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</si>
  <si>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</si>
  <si>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</si>
  <si>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</si>
  <si>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</si>
  <si>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</si>
  <si>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</si>
  <si>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</si>
  <si>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</si>
  <si>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</si>
  <si>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</si>
  <si>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</si>
  <si>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</si>
  <si>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</si>
  <si>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</si>
  <si>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</si>
  <si>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</si>
  <si>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</si>
  <si>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</si>
  <si>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</si>
  <si>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</si>
  <si>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</si>
  <si>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</si>
  <si>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</si>
  <si>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</si>
  <si>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</si>
  <si>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</si>
  <si>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</si>
  <si>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</si>
  <si>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</si>
  <si>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</si>
  <si>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</si>
  <si>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</si>
  <si>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</si>
  <si>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</si>
  <si>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</si>
  <si>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</si>
  <si>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</si>
  <si>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</si>
  <si>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</si>
  <si>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</si>
  <si>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</si>
  <si>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</si>
  <si>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</si>
  <si>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</si>
  <si>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</si>
  <si>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</si>
  <si>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</si>
  <si>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</si>
  <si>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</si>
  <si>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</si>
  <si>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</si>
  <si>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</si>
  <si>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</si>
  <si>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</si>
  <si>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</si>
  <si>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</si>
  <si>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</si>
  <si>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</si>
  <si>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</si>
  <si>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</si>
  <si>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</si>
  <si>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</si>
  <si>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</si>
  <si>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</si>
  <si>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</si>
  <si>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</si>
  <si>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</si>
  <si>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</si>
  <si>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</si>
  <si>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</si>
  <si>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</si>
  <si>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</si>
  <si>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</si>
  <si>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</si>
  <si>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</si>
  <si>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</si>
  <si>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</si>
  <si>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</si>
  <si>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</si>
  <si>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</si>
  <si>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</si>
  <si>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</si>
  <si>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</si>
  <si>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</si>
  <si>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</si>
  <si>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</si>
  <si>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</si>
  <si>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</si>
  <si>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</si>
  <si>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</si>
  <si>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</si>
  <si>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</si>
  <si>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</si>
  <si>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</si>
  <si>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</si>
  <si>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</si>
  <si>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</si>
  <si>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</si>
  <si>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</si>
  <si>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</si>
  <si>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</si>
  <si>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</si>
  <si>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</si>
  <si>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</si>
  <si>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</si>
  <si>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</si>
  <si>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</si>
  <si>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</si>
  <si>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</si>
  <si>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</si>
  <si>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</si>
  <si>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</si>
  <si>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</si>
  <si>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</si>
  <si>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</si>
  <si>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</si>
  <si>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</si>
  <si>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</si>
  <si>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</si>
  <si>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</si>
  <si>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</si>
  <si>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</si>
  <si>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</si>
  <si>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</si>
  <si>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</si>
  <si>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</si>
  <si>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</si>
  <si>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</si>
  <si>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</si>
  <si>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</si>
  <si>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</si>
  <si>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</si>
  <si>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</si>
  <si>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</si>
  <si>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</si>
  <si>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</si>
  <si>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</si>
  <si>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</si>
  <si>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</si>
  <si>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</si>
  <si>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</si>
  <si>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</si>
  <si>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</si>
  <si>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</si>
  <si>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</si>
  <si>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</si>
  <si>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</si>
  <si>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</si>
  <si>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</si>
  <si>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</si>
  <si>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</si>
  <si>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</si>
  <si>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</si>
  <si>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</si>
  <si>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</si>
  <si>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</si>
  <si>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</si>
  <si>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</si>
  <si>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</si>
  <si>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</si>
  <si>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</si>
  <si>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</si>
  <si>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</si>
  <si>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</si>
  <si>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</si>
  <si>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</si>
  <si>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</si>
  <si>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</si>
  <si>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</si>
  <si>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</si>
  <si>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</si>
  <si>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</si>
  <si>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</si>
  <si>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</si>
  <si>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</si>
  <si>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</si>
  <si>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</si>
  <si>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</si>
  <si>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</si>
  <si>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</si>
  <si>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</si>
  <si>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</si>
  <si>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</si>
  <si>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</si>
  <si>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</si>
  <si>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</si>
  <si>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</si>
  <si>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</si>
  <si>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</si>
  <si>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</si>
  <si>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</si>
  <si>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</si>
  <si>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</si>
  <si>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</si>
  <si>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</si>
  <si>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</si>
  <si>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</si>
  <si>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</si>
  <si>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</si>
  <si>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</si>
  <si>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</si>
  <si>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</si>
  <si>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</si>
  <si>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</si>
  <si>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</si>
  <si>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</si>
  <si>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</si>
  <si>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</si>
  <si>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</si>
  <si>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</si>
  <si>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</si>
  <si>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</si>
  <si>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</si>
  <si>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</si>
  <si>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</si>
  <si>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</si>
  <si>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</si>
  <si>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</si>
  <si>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</si>
  <si>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</si>
  <si>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</si>
  <si>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</si>
  <si>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</si>
  <si>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</si>
  <si>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</si>
  <si>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</si>
  <si>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</si>
  <si>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</si>
  <si>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</si>
  <si>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</si>
  <si>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</si>
  <si>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</si>
  <si>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</si>
  <si>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</si>
  <si>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</si>
  <si>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</si>
  <si>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</si>
  <si>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</si>
  <si>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</si>
  <si>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</si>
  <si>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</si>
  <si>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</si>
  <si>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</si>
  <si>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</si>
  <si>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</si>
  <si>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</si>
  <si>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</si>
  <si>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</si>
  <si>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</si>
  <si>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</si>
  <si>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</si>
  <si>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</si>
  <si>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</si>
  <si>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</si>
  <si>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</si>
  <si>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</si>
  <si>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</si>
  <si>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</si>
  <si>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</si>
  <si>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</si>
  <si>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</si>
  <si>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</si>
  <si>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</si>
  <si>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</si>
  <si>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</si>
  <si>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</si>
  <si>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</si>
  <si>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</si>
  <si>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</si>
  <si>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</si>
  <si>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</si>
  <si>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</si>
  <si>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</si>
  <si>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</si>
  <si>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</si>
  <si>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</si>
  <si>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</si>
  <si>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</si>
  <si>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</si>
  <si>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</si>
  <si>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</si>
  <si>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</si>
  <si>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</si>
  <si>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</si>
  <si>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</si>
  <si>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</si>
  <si>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</si>
  <si>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</si>
  <si>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</si>
  <si>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</si>
  <si>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</si>
  <si>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</si>
  <si>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</si>
  <si>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</si>
  <si>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</si>
  <si>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</si>
  <si>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</si>
  <si>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</si>
  <si>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</si>
  <si>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</si>
  <si>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</si>
  <si>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</si>
  <si>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</si>
  <si>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</si>
  <si>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</si>
  <si>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</si>
  <si>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</si>
  <si>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</si>
  <si>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</si>
  <si>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</si>
  <si>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</si>
  <si>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</si>
  <si>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</si>
  <si>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</si>
  <si>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</si>
  <si>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</si>
  <si>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</si>
  <si>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</si>
  <si>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</si>
  <si>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</si>
  <si>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</si>
  <si>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</si>
  <si>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</si>
  <si>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</si>
  <si>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</si>
  <si>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</si>
  <si>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</si>
  <si>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</si>
  <si>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</si>
  <si>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</si>
  <si>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</si>
  <si>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</si>
  <si>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</si>
  <si>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</si>
  <si>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</si>
  <si>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</si>
  <si>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</si>
  <si>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</si>
  <si>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</si>
  <si>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</si>
  <si>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</si>
  <si>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</si>
  <si>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</si>
  <si>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</si>
  <si>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</si>
  <si>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</si>
  <si>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</si>
  <si>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</si>
  <si>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</si>
  <si>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</si>
  <si>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</si>
  <si>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</si>
  <si>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</si>
  <si>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</si>
  <si>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</si>
  <si>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</si>
  <si>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</si>
  <si>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</si>
  <si>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</si>
  <si>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</si>
  <si>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</si>
  <si>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</si>
  <si>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</si>
  <si>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</si>
  <si>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</si>
  <si>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</si>
  <si>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</si>
  <si>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</si>
  <si>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</si>
  <si>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</si>
  <si>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</si>
  <si>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</si>
  <si>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</si>
  <si>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</si>
  <si>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</si>
  <si>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</si>
  <si>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</si>
  <si>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</si>
  <si>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</si>
  <si>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</si>
  <si>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</si>
  <si>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</si>
  <si>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</si>
  <si>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</si>
  <si>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</si>
  <si>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</si>
  <si>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</si>
  <si>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</si>
  <si>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</si>
  <si>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</si>
  <si>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</si>
  <si>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</si>
  <si>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</si>
  <si>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</si>
  <si>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</si>
  <si>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</si>
  <si>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</si>
  <si>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</si>
  <si>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</si>
  <si>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</si>
  <si>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</si>
  <si>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</si>
  <si>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</si>
  <si>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</si>
  <si>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</si>
  <si>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</si>
  <si>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</si>
  <si>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</si>
  <si>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</si>
  <si>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</si>
  <si>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</si>
  <si>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</si>
  <si>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</si>
  <si>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</si>
  <si>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</si>
  <si>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</si>
  <si>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</si>
  <si>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</si>
  <si>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</si>
  <si>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</si>
  <si>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</si>
  <si>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</si>
  <si>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</si>
  <si>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</si>
  <si>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</si>
  <si>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</si>
  <si>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</si>
  <si>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</si>
  <si>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</si>
  <si>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</si>
  <si>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</si>
  <si>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</si>
  <si>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</si>
  <si>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</si>
  <si>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</si>
  <si>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</si>
  <si>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</si>
  <si>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</si>
  <si>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</si>
  <si>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</si>
  <si>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</si>
  <si>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</si>
  <si>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</si>
  <si>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</si>
  <si>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</si>
  <si>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</si>
  <si>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</si>
  <si>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</si>
  <si>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</si>
  <si>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</si>
  <si>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</si>
  <si>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</si>
  <si>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</si>
  <si>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</si>
  <si>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</si>
  <si>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</si>
  <si>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</si>
  <si>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</si>
  <si>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</si>
  <si>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</si>
  <si>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</si>
  <si>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</si>
  <si>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</si>
  <si>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</si>
  <si>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</si>
  <si>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</si>
  <si>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</si>
  <si>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</si>
  <si>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</si>
  <si>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</si>
  <si>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</si>
  <si>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</si>
  <si>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</si>
  <si>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</si>
  <si>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</si>
  <si>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</si>
  <si>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</si>
  <si>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</si>
  <si>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</si>
  <si>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</si>
  <si>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</si>
  <si>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</si>
  <si>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</si>
  <si>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</si>
  <si>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</si>
  <si>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</si>
  <si>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</si>
  <si>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</si>
  <si>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</si>
  <si>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</si>
  <si>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</si>
  <si>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</si>
  <si>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</si>
  <si>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</si>
  <si>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</si>
  <si>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</si>
  <si>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</si>
  <si>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</si>
  <si>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</si>
  <si>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</si>
  <si>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</si>
  <si>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</si>
  <si>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</si>
  <si>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</si>
  <si>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</si>
  <si>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</si>
  <si>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</si>
  <si>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</si>
  <si>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</si>
  <si>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</si>
  <si>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</si>
  <si>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</si>
  <si>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</si>
  <si>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</si>
  <si>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</si>
  <si>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</si>
  <si>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</si>
  <si>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</si>
  <si>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</si>
  <si>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</si>
  <si>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</si>
  <si>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</si>
  <si>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</si>
  <si>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</si>
  <si>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</si>
  <si>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</si>
  <si>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</si>
  <si>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</si>
  <si>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</si>
  <si>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</si>
  <si>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</si>
  <si>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</si>
  <si>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</si>
  <si>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</si>
  <si>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</si>
  <si>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</si>
  <si>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</si>
  <si>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</si>
  <si>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</si>
  <si>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</si>
  <si>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</si>
  <si>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</si>
  <si>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</si>
  <si>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</si>
  <si>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</si>
  <si>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</si>
  <si>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</si>
  <si>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</si>
  <si>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</si>
  <si>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</si>
  <si>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</si>
  <si>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</si>
  <si>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</si>
  <si>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</si>
  <si>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</si>
  <si>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</si>
  <si>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</si>
  <si>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</si>
  <si>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</si>
  <si>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</si>
  <si>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</si>
  <si>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</si>
  <si>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</si>
  <si>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</si>
  <si>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</si>
  <si>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</si>
  <si>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</si>
  <si>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</si>
  <si>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</si>
  <si>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</si>
  <si>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</si>
  <si>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</si>
  <si>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</si>
  <si>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</si>
  <si>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</si>
  <si>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</si>
  <si>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</si>
  <si>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</si>
  <si>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</si>
  <si>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</si>
  <si>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</si>
  <si>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</si>
  <si>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</si>
  <si>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</si>
  <si>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</si>
  <si>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</si>
  <si>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</si>
  <si>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</si>
  <si>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</si>
  <si>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</si>
  <si>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</si>
  <si>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</si>
  <si>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</si>
  <si>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</si>
  <si>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</si>
  <si>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</si>
  <si>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</si>
  <si>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</si>
  <si>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</si>
  <si>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</si>
  <si>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</si>
  <si>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</si>
  <si>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</si>
  <si>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</si>
  <si>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</si>
  <si>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</si>
  <si>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</si>
  <si>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</si>
  <si>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</si>
  <si>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</si>
  <si>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</si>
  <si>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</si>
  <si>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</si>
  <si>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</si>
  <si>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</si>
  <si>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</si>
  <si>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</si>
  <si>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</si>
  <si>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</si>
  <si>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</si>
  <si>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</si>
  <si>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</si>
  <si>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</si>
  <si>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</si>
  <si>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</si>
  <si>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</si>
  <si>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</si>
  <si>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</si>
  <si>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</si>
  <si>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</si>
  <si>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</si>
  <si>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</si>
  <si>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</si>
  <si>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</si>
  <si>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</si>
  <si>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</si>
  <si>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</si>
  <si>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</si>
  <si>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</si>
  <si>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</si>
  <si>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</si>
  <si>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</si>
  <si>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</si>
  <si>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</si>
  <si>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</si>
  <si>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</si>
  <si>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</si>
  <si>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</si>
  <si>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</si>
  <si>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</si>
  <si>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</si>
  <si>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</si>
  <si>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</si>
  <si>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</si>
  <si>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</si>
  <si>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</si>
  <si>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</si>
  <si>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</si>
  <si>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</si>
  <si>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</si>
  <si>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</si>
  <si>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</si>
  <si>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</si>
  <si>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</si>
  <si>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</si>
  <si>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</si>
  <si>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</si>
  <si>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</si>
  <si>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</si>
  <si>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</si>
  <si>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</si>
  <si>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</si>
  <si>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</si>
  <si>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</si>
  <si>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</si>
  <si>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</si>
  <si>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</si>
  <si>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</si>
  <si>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</si>
  <si>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</si>
  <si>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</si>
  <si>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</si>
  <si>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</si>
  <si>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</si>
  <si>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</si>
  <si>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</si>
  <si>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</si>
  <si>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</si>
  <si>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</si>
  <si>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</si>
  <si>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</si>
  <si>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</si>
  <si>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</si>
  <si>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</si>
  <si>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</si>
  <si>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</si>
  <si>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</si>
  <si>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</si>
  <si>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</si>
  <si>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</si>
  <si>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</si>
  <si>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</si>
  <si>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</si>
  <si>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</si>
  <si>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</si>
  <si>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</si>
  <si>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</si>
  <si>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</si>
  <si>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</si>
  <si>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</si>
  <si>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</si>
  <si>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</si>
  <si>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</si>
  <si>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</si>
  <si>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</si>
  <si>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</si>
  <si>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</si>
  <si>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</si>
  <si>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</si>
  <si>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</si>
  <si>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</si>
  <si>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</si>
  <si>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</si>
  <si>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</si>
  <si>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</si>
  <si>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</si>
  <si>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</si>
  <si>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</si>
  <si>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</si>
  <si>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</si>
  <si>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</si>
  <si>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</si>
  <si>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</si>
  <si>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</si>
  <si>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</si>
  <si>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</si>
  <si>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</si>
  <si>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</si>
  <si>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</si>
  <si>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</si>
  <si>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</si>
  <si>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</si>
  <si>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</si>
  <si>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</si>
  <si>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</si>
  <si>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</si>
  <si>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</si>
  <si>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</si>
  <si>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</si>
  <si>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</si>
  <si>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</si>
  <si>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</si>
  <si>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</si>
  <si>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</si>
  <si>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</si>
  <si>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</si>
  <si>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</si>
  <si>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</si>
  <si>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</si>
  <si>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</si>
  <si>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</si>
  <si>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</si>
  <si>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</si>
  <si>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</si>
  <si>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</si>
  <si>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</si>
  <si>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</si>
  <si>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</si>
  <si>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</si>
  <si>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</si>
  <si>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</si>
  <si>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</si>
  <si>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</si>
  <si>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</si>
  <si>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</si>
  <si>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</si>
  <si>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</si>
  <si>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</si>
  <si>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</si>
  <si>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</si>
  <si>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</si>
  <si>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</si>
  <si>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</si>
  <si>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</si>
  <si>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</si>
  <si>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</si>
  <si>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</si>
  <si>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</si>
  <si>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</si>
  <si>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</si>
  <si>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</si>
  <si>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</si>
  <si>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</si>
  <si>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</si>
  <si>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</si>
  <si>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</si>
  <si>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</si>
  <si>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</si>
  <si>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</si>
  <si>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</si>
  <si>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</si>
  <si>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</si>
  <si>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</si>
  <si>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</si>
  <si>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</si>
  <si>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</si>
  <si>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</si>
  <si>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</si>
  <si>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</si>
  <si>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</si>
  <si>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</si>
  <si>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</si>
  <si>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</si>
  <si>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</si>
  <si>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</si>
  <si>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</si>
  <si>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</si>
  <si>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</si>
  <si>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</si>
  <si>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</si>
  <si>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</si>
  <si>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</si>
  <si>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</si>
  <si>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</si>
  <si>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</si>
  <si>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</si>
  <si>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</si>
  <si>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</si>
  <si>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</si>
  <si>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</si>
  <si>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</si>
  <si>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</si>
  <si>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</si>
  <si>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</si>
  <si>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</si>
  <si>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</si>
  <si>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</si>
  <si>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</si>
  <si>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</si>
  <si>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</si>
  <si>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</si>
  <si>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</si>
  <si>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</si>
  <si>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</si>
  <si>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</si>
  <si>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</si>
  <si>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</si>
  <si>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</si>
  <si>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</si>
  <si>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</si>
  <si>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</si>
  <si>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</si>
  <si>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</si>
  <si>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</si>
  <si>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</si>
  <si>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</si>
  <si>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</si>
  <si>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</si>
  <si>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</si>
  <si>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</si>
  <si>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</si>
  <si>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</si>
  <si>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</si>
  <si>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</si>
  <si>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</si>
  <si>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</si>
  <si>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</si>
  <si>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</si>
  <si>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</si>
  <si>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</si>
  <si>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</si>
  <si>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</si>
  <si>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</si>
  <si>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</si>
  <si>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</si>
  <si>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</si>
  <si>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</si>
  <si>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</si>
  <si>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</si>
  <si>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</si>
  <si>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</si>
  <si>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</si>
  <si>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</si>
  <si>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</si>
  <si>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</si>
  <si>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</si>
  <si>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</si>
  <si>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</si>
  <si>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</si>
  <si>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</si>
  <si>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</si>
  <si>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</si>
  <si>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</si>
  <si>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</si>
  <si>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</si>
  <si>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</si>
  <si>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</si>
  <si>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</si>
  <si>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</si>
  <si>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</si>
  <si>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</si>
  <si>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</si>
  <si>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</si>
  <si>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</si>
  <si>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</si>
  <si>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</si>
  <si>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</si>
  <si>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</si>
  <si>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</si>
  <si>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</si>
  <si>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</si>
  <si>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</si>
  <si>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</si>
  <si>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</si>
  <si>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</si>
  <si>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</si>
  <si>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</si>
  <si>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</si>
  <si>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</si>
  <si>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</si>
  <si>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</si>
  <si>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</si>
  <si>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</si>
  <si>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</si>
  <si>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</si>
  <si>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</si>
  <si>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</si>
  <si>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</si>
  <si>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</si>
  <si>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</si>
  <si>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</si>
  <si>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</si>
  <si>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</si>
  <si>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</si>
  <si>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</si>
  <si>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</si>
  <si>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</si>
  <si>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</si>
  <si>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</si>
  <si>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</si>
  <si>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</si>
  <si>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</si>
  <si>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</si>
  <si>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</si>
  <si>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</si>
  <si>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</si>
  <si>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</si>
  <si>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</si>
  <si>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</si>
  <si>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</si>
  <si>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</si>
  <si>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</si>
  <si>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</si>
  <si>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</si>
  <si>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</si>
  <si>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</si>
  <si>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</si>
  <si>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</si>
  <si>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</si>
  <si>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</si>
  <si>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</si>
  <si>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</si>
  <si>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</si>
  <si>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</si>
  <si>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</si>
  <si>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</si>
  <si>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</si>
  <si>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</si>
  <si>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</si>
  <si>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</si>
  <si>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</si>
  <si>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</si>
  <si>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</si>
  <si>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</si>
  <si>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</si>
  <si>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</si>
  <si>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</si>
  <si>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</si>
  <si>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</si>
  <si>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</si>
  <si>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</si>
  <si>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</si>
  <si>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</si>
  <si>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</si>
  <si>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</si>
  <si>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</si>
  <si>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</si>
  <si>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</si>
  <si>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</si>
  <si>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</si>
  <si>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</si>
  <si>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</si>
  <si>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</si>
  <si>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</si>
  <si>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</si>
  <si>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</si>
  <si>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</si>
  <si>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</si>
  <si>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</si>
  <si>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</si>
  <si>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</si>
  <si>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</si>
  <si>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</si>
  <si>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</si>
  <si>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</si>
  <si>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</si>
  <si>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</si>
  <si>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</si>
  <si>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</si>
  <si>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</si>
  <si>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</si>
  <si>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</si>
  <si>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</si>
  <si>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</si>
  <si>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</si>
  <si>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</si>
  <si>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</si>
  <si>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</si>
  <si>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</si>
  <si>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</si>
  <si>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</si>
  <si>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</si>
  <si>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</si>
  <si>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</si>
  <si>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</si>
  <si>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</si>
  <si>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</si>
  <si>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</si>
  <si>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</si>
  <si>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</si>
  <si>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</si>
  <si>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</si>
  <si>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</si>
  <si>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</si>
  <si>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</si>
  <si>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</si>
  <si>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</si>
  <si>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</si>
  <si>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</si>
  <si>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</si>
  <si>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</si>
  <si>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</si>
  <si>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</si>
  <si>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</si>
  <si>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</si>
  <si>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</si>
  <si>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</si>
  <si>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</si>
  <si>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</si>
  <si>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</si>
  <si>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</si>
  <si>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</si>
  <si>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</si>
  <si>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</si>
  <si>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</si>
  <si>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</si>
  <si>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</si>
  <si>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</si>
  <si>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</si>
  <si>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</si>
  <si>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</si>
  <si>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</si>
  <si>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</si>
  <si>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</si>
  <si>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</si>
  <si>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</si>
  <si>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</si>
  <si>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</si>
  <si>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</si>
  <si>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</si>
  <si>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</si>
  <si>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</si>
  <si>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</si>
  <si>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</si>
  <si>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</si>
  <si>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</si>
  <si>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</si>
  <si>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</si>
  <si>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</si>
  <si>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</si>
  <si>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</si>
  <si>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</si>
  <si>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</si>
  <si>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</si>
  <si>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</si>
  <si>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</si>
  <si>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</si>
  <si>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</si>
  <si>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</si>
  <si>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</si>
  <si>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</si>
  <si>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</si>
  <si>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</si>
  <si>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</si>
  <si>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</si>
  <si>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</si>
  <si>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</si>
  <si>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</si>
  <si>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</si>
  <si>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</si>
  <si>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</si>
  <si>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</si>
  <si>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</si>
  <si>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</si>
  <si>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</si>
  <si>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</si>
  <si>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</si>
  <si>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</si>
  <si>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</si>
  <si>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</si>
  <si>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</si>
  <si>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</si>
  <si>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</si>
  <si>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</si>
  <si>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</si>
  <si>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</si>
  <si>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</si>
  <si>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</si>
  <si>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</si>
  <si>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</si>
  <si>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</si>
  <si>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</si>
  <si>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</si>
  <si>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</si>
  <si>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</si>
  <si>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</si>
  <si>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</si>
  <si>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</si>
  <si>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</si>
  <si>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</si>
  <si>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</si>
  <si>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</si>
  <si>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</si>
  <si>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</si>
  <si>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</si>
  <si>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</si>
  <si>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</si>
  <si>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</si>
  <si>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</si>
  <si>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</si>
  <si>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</si>
  <si>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</si>
  <si>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</si>
  <si>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</si>
  <si>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</si>
  <si>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</si>
  <si>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</si>
  <si>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</si>
  <si>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</si>
  <si>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</si>
  <si>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</si>
  <si>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</si>
  <si>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</si>
  <si>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</si>
  <si>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</si>
  <si>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</si>
  <si>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</si>
  <si>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</si>
  <si>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</si>
  <si>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</si>
  <si>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</si>
  <si>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</si>
  <si>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</si>
  <si>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</si>
  <si>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</si>
  <si>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</si>
  <si>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</si>
  <si>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</si>
  <si>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</si>
  <si>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</si>
  <si>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</si>
  <si>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</si>
  <si>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</si>
  <si>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</si>
  <si>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</si>
  <si>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</si>
  <si>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</si>
  <si>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</si>
  <si>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</si>
  <si>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</si>
  <si>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</si>
  <si>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</si>
  <si>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</si>
  <si>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</si>
  <si>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</si>
  <si>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</si>
  <si>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</si>
  <si>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</si>
  <si>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</si>
  <si>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</si>
  <si>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</si>
  <si>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</si>
  <si>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</si>
  <si>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</si>
  <si>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</si>
  <si>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</si>
  <si>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</si>
  <si>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</si>
  <si>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</si>
  <si>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</si>
  <si>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</si>
  <si>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</si>
  <si>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</si>
  <si>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</si>
  <si>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</si>
  <si>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</si>
  <si>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</si>
  <si>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</si>
  <si>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</si>
  <si>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</si>
  <si>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</si>
  <si>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</si>
  <si>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</si>
  <si>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</si>
  <si>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</si>
  <si>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</si>
  <si>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</si>
  <si>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</si>
  <si>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</si>
  <si>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</si>
  <si>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</si>
  <si>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</si>
  <si>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</si>
  <si>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</si>
  <si>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</si>
  <si>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</si>
  <si>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</si>
  <si>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</si>
  <si>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</si>
  <si>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</si>
  <si>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</si>
  <si>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</si>
  <si>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</si>
  <si>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</si>
  <si>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</si>
  <si>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</si>
  <si>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</si>
  <si>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</si>
  <si>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</si>
  <si>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</si>
  <si>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</si>
  <si>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</si>
  <si>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</si>
  <si>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</si>
  <si>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</si>
  <si>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</si>
  <si>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</si>
  <si>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</si>
  <si>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</si>
  <si>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</si>
  <si>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</si>
  <si>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</si>
  <si>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</si>
  <si>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</si>
  <si>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</si>
  <si>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</si>
  <si>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</si>
  <si>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</si>
  <si>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</si>
  <si>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</si>
  <si>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</si>
  <si>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</si>
  <si>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</si>
  <si>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</si>
  <si>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</si>
  <si>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</si>
  <si>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</si>
  <si>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</si>
  <si>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</si>
  <si>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</si>
  <si>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</si>
  <si>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</si>
  <si>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</si>
  <si>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</si>
  <si>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</si>
  <si>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</si>
  <si>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</si>
  <si>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</si>
  <si>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</si>
  <si>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</si>
  <si>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</si>
  <si>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</si>
  <si>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</si>
  <si>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</si>
  <si>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</si>
  <si>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</si>
  <si>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</si>
  <si>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</si>
  <si>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</si>
  <si>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</si>
  <si>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</si>
  <si>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</si>
  <si>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</si>
  <si>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</si>
  <si>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</si>
  <si>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</si>
  <si>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</si>
  <si>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</si>
  <si>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</si>
  <si>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</si>
  <si>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</si>
  <si>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</si>
  <si>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</si>
  <si>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</si>
  <si>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</si>
  <si>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</si>
  <si>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</si>
  <si>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</si>
  <si>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</si>
  <si>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</si>
  <si>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</si>
  <si>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</si>
  <si>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</si>
  <si>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</si>
  <si>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</si>
  <si>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</si>
  <si>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</si>
  <si>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</si>
  <si>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</si>
  <si>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</si>
  <si>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</si>
  <si>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</si>
  <si>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</si>
  <si>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</si>
  <si>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</si>
  <si>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</si>
  <si>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</si>
  <si>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</si>
  <si>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</si>
  <si>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</si>
  <si>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</si>
  <si>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</si>
  <si>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</si>
  <si>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</si>
  <si>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</si>
  <si>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</si>
  <si>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</si>
  <si>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</si>
  <si>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</si>
  <si>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</si>
  <si>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</si>
  <si>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</si>
  <si>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</si>
  <si>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</si>
  <si>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</si>
  <si>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</si>
  <si>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</si>
  <si>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</si>
  <si>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</si>
  <si>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</si>
  <si>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</si>
  <si>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</si>
  <si>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</si>
  <si>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</si>
  <si>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</si>
  <si>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</si>
  <si>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</si>
  <si>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</si>
  <si>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</si>
  <si>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</si>
  <si>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</si>
  <si>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</si>
  <si>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</si>
  <si>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</si>
  <si>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</si>
  <si>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</si>
  <si>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</si>
  <si>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</si>
  <si>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</si>
  <si>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</si>
  <si>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</si>
  <si>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</si>
  <si>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</si>
  <si>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</si>
  <si>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</si>
  <si>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</si>
  <si>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</si>
  <si>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</si>
  <si>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</si>
  <si>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</si>
  <si>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</si>
  <si>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</si>
  <si>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</si>
  <si>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</si>
  <si>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</si>
  <si>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</si>
  <si>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</si>
  <si>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</si>
  <si>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</si>
  <si>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</si>
  <si>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</si>
  <si>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</si>
  <si>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</si>
  <si>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</si>
  <si>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</si>
  <si>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</si>
  <si>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</si>
  <si>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</si>
  <si>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</si>
  <si>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</si>
  <si>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</si>
  <si>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</si>
  <si>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</si>
  <si>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</si>
  <si>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</si>
  <si>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</si>
  <si>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</si>
  <si>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</si>
  <si>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</si>
  <si>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</si>
  <si>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</si>
  <si>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</si>
  <si>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</si>
  <si>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</si>
  <si>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</si>
  <si>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</si>
  <si>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</si>
  <si>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</si>
  <si>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</si>
  <si>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</si>
  <si>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</si>
  <si>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</si>
  <si>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</si>
  <si>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</si>
  <si>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</si>
  <si>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</si>
  <si>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</si>
  <si>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</si>
  <si>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</si>
  <si>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</si>
  <si>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</si>
  <si>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</si>
  <si>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</si>
  <si>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</si>
  <si>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</si>
  <si>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</si>
  <si>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</si>
  <si>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</si>
  <si>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</si>
  <si>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</si>
  <si>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</si>
  <si>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</si>
  <si>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</si>
  <si>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</si>
  <si>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</si>
  <si>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</si>
  <si>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</si>
  <si>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</si>
  <si>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</si>
  <si>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</si>
  <si>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</si>
  <si>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</si>
  <si>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</si>
  <si>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</si>
  <si>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</si>
  <si>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</si>
  <si>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</si>
  <si>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</si>
  <si>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</si>
  <si>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</si>
  <si>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</si>
  <si>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</si>
  <si>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</si>
  <si>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</si>
  <si>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</si>
  <si>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</si>
  <si>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</si>
  <si>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</si>
  <si>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</si>
  <si>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</si>
  <si>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</si>
  <si>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</si>
  <si>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</si>
  <si>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</si>
  <si>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</si>
  <si>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</si>
  <si>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</si>
  <si>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</si>
  <si>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</si>
  <si>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</si>
  <si>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</si>
  <si>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</si>
  <si>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</si>
  <si>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</si>
  <si>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</si>
  <si>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</si>
  <si>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</si>
  <si>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</si>
  <si>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</si>
  <si>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</si>
  <si>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</si>
  <si>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</si>
  <si>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</si>
  <si>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</si>
  <si>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</si>
  <si>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</si>
  <si>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</si>
  <si>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</si>
  <si>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</si>
  <si>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</si>
  <si>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</si>
  <si>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</si>
  <si>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</si>
  <si>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</si>
  <si>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</si>
  <si>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</si>
  <si>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</si>
  <si>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</si>
  <si>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</si>
  <si>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</si>
  <si>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</si>
  <si>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</si>
  <si>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</si>
  <si>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</si>
  <si>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</si>
  <si>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</si>
  <si>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</si>
  <si>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</si>
  <si>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</si>
  <si>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</si>
  <si>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</si>
  <si>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</si>
  <si>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</si>
  <si>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</si>
  <si>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</si>
  <si>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</si>
  <si>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</si>
  <si>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</si>
  <si>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</si>
  <si>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</si>
  <si>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</si>
  <si>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</si>
  <si>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</si>
  <si>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</si>
  <si>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</si>
  <si>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</si>
  <si>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</si>
  <si>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</si>
  <si>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</si>
  <si>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</si>
  <si>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</si>
  <si>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</si>
  <si>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</si>
  <si>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</si>
  <si>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</si>
  <si>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</si>
  <si>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</si>
  <si>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</si>
  <si>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</si>
  <si>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</si>
  <si>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</si>
  <si>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</si>
  <si>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</si>
  <si>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</si>
  <si>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</si>
  <si>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</si>
  <si>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</si>
  <si>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</si>
  <si>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</si>
  <si>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</si>
  <si>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</si>
  <si>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</si>
  <si>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</si>
  <si>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</si>
  <si>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</si>
  <si>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</si>
  <si>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</si>
  <si>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</si>
  <si>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</si>
  <si>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</si>
  <si>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</si>
  <si>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</si>
  <si>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</si>
  <si>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</si>
  <si>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</si>
  <si>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</si>
  <si>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</si>
  <si>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</si>
  <si>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</si>
  <si>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</si>
  <si>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</si>
  <si>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</si>
  <si>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</si>
  <si>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</si>
  <si>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</si>
  <si>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</si>
  <si>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</si>
  <si>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</si>
  <si>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</si>
  <si>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</si>
  <si>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</si>
  <si>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</si>
  <si>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</si>
  <si>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</si>
  <si>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</si>
  <si>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</si>
  <si>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</si>
  <si>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</si>
  <si>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</si>
  <si>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</si>
  <si>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</si>
  <si>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</si>
  <si>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</si>
  <si>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</si>
  <si>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</si>
  <si>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</si>
  <si>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</si>
  <si>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</si>
  <si>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</si>
  <si>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</si>
  <si>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</si>
  <si>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</si>
  <si>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</si>
  <si>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</si>
  <si>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</si>
  <si>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</si>
  <si>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</si>
  <si>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</si>
  <si>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</si>
  <si>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</si>
  <si>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</si>
  <si>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</si>
  <si>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</si>
  <si>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</si>
  <si>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</si>
  <si>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</si>
  <si>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</si>
  <si>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</si>
  <si>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</si>
  <si>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</si>
  <si>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</si>
  <si>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</si>
  <si>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</si>
  <si>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</si>
  <si>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</si>
  <si>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</si>
  <si>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</si>
  <si>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</si>
  <si>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</si>
  <si>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</si>
  <si>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</si>
  <si>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</si>
  <si>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</si>
  <si>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</si>
  <si>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</si>
  <si>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</si>
  <si>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</si>
  <si>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</si>
  <si>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</si>
  <si>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</si>
  <si>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</si>
  <si>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</si>
  <si>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</si>
  <si>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</si>
  <si>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</si>
  <si>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</si>
  <si>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</si>
  <si>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</si>
  <si>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</si>
  <si>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</si>
  <si>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</si>
  <si>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</si>
  <si>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</si>
  <si>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</si>
  <si>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</si>
  <si>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</si>
  <si>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</si>
  <si>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</si>
  <si>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</si>
  <si>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</si>
  <si>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</si>
  <si>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</si>
  <si>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</si>
  <si>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</si>
  <si>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</si>
  <si>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</si>
  <si>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</si>
  <si>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</si>
  <si>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</si>
  <si>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</si>
  <si>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</si>
  <si>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</si>
  <si>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</si>
  <si>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</si>
  <si>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</si>
  <si>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</si>
  <si>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</si>
  <si>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</si>
  <si>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</si>
  <si>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</si>
  <si>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</si>
  <si>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</si>
  <si>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</si>
  <si>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</si>
  <si>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</si>
  <si>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</si>
  <si>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</si>
  <si>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</si>
  <si>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</si>
  <si>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</si>
  <si>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</si>
  <si>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</si>
  <si>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</si>
  <si>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</si>
  <si>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</si>
  <si>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</si>
  <si>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</si>
  <si>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</si>
  <si>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</si>
  <si>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</si>
  <si>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</si>
  <si>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</si>
  <si>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</si>
  <si>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</si>
  <si>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</si>
  <si>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</si>
  <si>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</si>
  <si>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</si>
  <si>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</si>
  <si>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</si>
  <si>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</si>
  <si>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</si>
  <si>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</si>
  <si>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</si>
  <si>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</si>
  <si>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</si>
  <si>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</si>
  <si>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</si>
  <si>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</si>
  <si>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</si>
  <si>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</si>
  <si>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</si>
  <si>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</si>
  <si>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</si>
  <si>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</si>
  <si>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</si>
  <si>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</si>
  <si>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</si>
  <si>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</si>
  <si>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</si>
  <si>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</si>
  <si>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</si>
  <si>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</si>
  <si>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</si>
  <si>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</si>
  <si>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</si>
  <si>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</si>
  <si>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</si>
  <si>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</si>
  <si>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</si>
  <si>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</si>
  <si>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</si>
  <si>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</si>
  <si>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</si>
  <si>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</si>
  <si>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</si>
  <si>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</si>
  <si>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</si>
  <si>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</si>
  <si>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</si>
  <si>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</si>
  <si>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</si>
  <si>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</si>
  <si>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</si>
  <si>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</si>
  <si>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</si>
  <si>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</si>
  <si>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</si>
  <si>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</si>
  <si>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</si>
  <si>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</si>
  <si>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</si>
  <si>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</si>
  <si>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</si>
  <si>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</si>
  <si>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</si>
  <si>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</si>
  <si>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</si>
  <si>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</si>
  <si>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</si>
  <si>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</si>
  <si>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</si>
  <si>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</si>
  <si>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</si>
  <si>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</si>
  <si>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</si>
  <si>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</si>
  <si>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</si>
  <si>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</si>
  <si>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</si>
  <si>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</si>
  <si>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</si>
  <si>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</si>
  <si>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</si>
  <si>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</si>
  <si>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</si>
  <si>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</si>
  <si>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</si>
  <si>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</si>
  <si>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</si>
  <si>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</si>
  <si>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</si>
  <si>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</si>
  <si>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</si>
  <si>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</si>
  <si>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</si>
  <si>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</si>
  <si>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</si>
  <si>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</si>
  <si>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</si>
  <si>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</si>
  <si>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</si>
  <si>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</si>
  <si>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</si>
  <si>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</si>
  <si>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</si>
  <si>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</si>
  <si>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</si>
  <si>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</si>
  <si>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</si>
  <si>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</si>
  <si>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</si>
  <si>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</si>
  <si>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</si>
  <si>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</si>
  <si>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</si>
  <si>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</si>
  <si>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</si>
  <si>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</si>
  <si>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</si>
  <si>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</si>
  <si>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</si>
  <si>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</si>
  <si>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</si>
  <si>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</si>
  <si>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</si>
  <si>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</si>
  <si>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</si>
  <si>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</si>
  <si>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</si>
  <si>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</si>
  <si>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</si>
  <si>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</si>
  <si>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</si>
  <si>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</si>
  <si>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</si>
  <si>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</si>
  <si>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</si>
  <si>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</si>
  <si>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</si>
  <si>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</si>
  <si>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</si>
  <si>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</si>
  <si>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</si>
  <si>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</si>
  <si>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</si>
  <si>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</si>
  <si>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</si>
  <si>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</si>
  <si>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</si>
  <si>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</si>
  <si>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</si>
  <si>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</si>
  <si>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</si>
  <si>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</si>
  <si>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</si>
  <si>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</si>
  <si>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</si>
  <si>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</si>
  <si>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</si>
  <si>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</si>
  <si>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</si>
  <si>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</si>
  <si>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</si>
  <si>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</si>
  <si>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</si>
  <si>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</si>
  <si>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</si>
  <si>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</si>
  <si>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</si>
  <si>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</si>
  <si>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</si>
  <si>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</si>
  <si>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</si>
  <si>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</si>
  <si>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</si>
  <si>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</si>
  <si>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</si>
  <si>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</si>
  <si>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</si>
  <si>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</si>
  <si>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</si>
  <si>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</si>
  <si>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</si>
  <si>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</si>
  <si>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</si>
  <si>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</si>
  <si>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</si>
  <si>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</si>
  <si>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</si>
  <si>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</si>
  <si>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</si>
  <si>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</si>
  <si>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</si>
  <si>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</si>
  <si>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</si>
  <si>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</si>
  <si>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</si>
  <si>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</si>
  <si>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</si>
  <si>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</si>
  <si>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</si>
  <si>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</si>
  <si>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</si>
  <si>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</si>
  <si>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</si>
  <si>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</si>
  <si>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</si>
  <si>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</si>
  <si>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</si>
  <si>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</si>
  <si>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</si>
  <si>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</si>
  <si>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</si>
  <si>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</si>
  <si>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</si>
  <si>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</si>
  <si>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</si>
  <si>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</si>
  <si>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</si>
  <si>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</si>
  <si>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</si>
  <si>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</si>
  <si>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</si>
  <si>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</si>
  <si>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</si>
  <si>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</si>
  <si>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</si>
  <si>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</si>
  <si>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</si>
  <si>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</si>
  <si>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</si>
  <si>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</si>
  <si>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</si>
  <si>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</si>
  <si>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</si>
  <si>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</si>
  <si>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</si>
  <si>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</si>
  <si>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</si>
  <si>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</si>
  <si>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</si>
  <si>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</si>
  <si>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</si>
  <si>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</si>
  <si>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</si>
  <si>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</si>
  <si>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</si>
  <si>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</si>
  <si>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</si>
  <si>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</si>
  <si>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</si>
  <si>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</si>
  <si>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</si>
  <si>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</si>
  <si>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</si>
  <si>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</si>
  <si>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</si>
  <si>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</si>
  <si>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</si>
  <si>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</si>
  <si>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</si>
  <si>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</si>
  <si>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</si>
  <si>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</si>
  <si>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</si>
  <si>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</si>
  <si>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</si>
  <si>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</si>
  <si>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</si>
  <si>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</si>
  <si>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</si>
  <si>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</si>
  <si>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</si>
  <si>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</si>
  <si>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</si>
  <si>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</si>
  <si>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</si>
  <si>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</si>
  <si>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</si>
  <si>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</si>
  <si>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</si>
  <si>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</si>
  <si>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</si>
  <si>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</si>
  <si>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</si>
  <si>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</si>
  <si>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</si>
  <si>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</si>
  <si>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</si>
  <si>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</si>
  <si>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</si>
  <si>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</si>
  <si>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</si>
  <si>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</si>
  <si>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</si>
  <si>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</si>
  <si>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</si>
  <si>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</si>
  <si>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</si>
  <si>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</si>
  <si>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</si>
  <si>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</si>
  <si>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</si>
  <si>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</si>
  <si>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</si>
  <si>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</si>
  <si>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</si>
  <si>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</si>
  <si>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</si>
  <si>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</si>
  <si>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</si>
  <si>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</si>
  <si>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</si>
  <si>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</si>
  <si>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</si>
  <si>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</si>
  <si>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</si>
  <si>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</si>
  <si>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</si>
  <si>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</si>
  <si>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</si>
  <si>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</si>
  <si>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</si>
  <si>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</si>
  <si>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</si>
  <si>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</si>
  <si>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</si>
  <si>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</si>
  <si>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</si>
  <si>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</si>
  <si>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</si>
  <si>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</si>
  <si>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</si>
  <si>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</si>
  <si>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</si>
  <si>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</si>
  <si>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</si>
  <si>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</si>
  <si>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</si>
  <si>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</si>
  <si>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</si>
  <si>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</si>
  <si>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</si>
  <si>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</si>
  <si>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</si>
  <si>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</si>
  <si>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</si>
  <si>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</si>
  <si>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</si>
  <si>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</si>
  <si>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</si>
  <si>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</si>
  <si>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</si>
  <si>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</si>
  <si>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</si>
  <si>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</si>
  <si>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</si>
  <si>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</si>
  <si>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</si>
  <si>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</si>
  <si>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</si>
  <si>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</si>
  <si>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</si>
  <si>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</si>
  <si>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</si>
  <si>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</si>
  <si>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</si>
  <si>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</si>
  <si>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</si>
  <si>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</si>
  <si>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</si>
  <si>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</si>
  <si>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</si>
  <si>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</si>
  <si>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</si>
  <si>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</si>
  <si>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</si>
  <si>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</si>
  <si>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</si>
  <si>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</si>
  <si>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</si>
  <si>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</si>
  <si>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</si>
  <si>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</si>
  <si>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</si>
  <si>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</si>
  <si>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</si>
  <si>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</si>
  <si>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</si>
  <si>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</si>
  <si>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</si>
  <si>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</si>
  <si>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</si>
  <si>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</si>
  <si>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</si>
  <si>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</si>
  <si>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</si>
  <si>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</si>
  <si>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</si>
  <si>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</si>
  <si>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</si>
  <si>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</si>
  <si>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</si>
  <si>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</si>
  <si>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</si>
  <si>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</si>
  <si>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</si>
  <si>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</si>
  <si>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</si>
  <si>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</si>
  <si>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</si>
  <si>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</si>
  <si>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</si>
  <si>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</si>
  <si>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</si>
  <si>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</si>
  <si>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</si>
  <si>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</si>
  <si>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</si>
  <si>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</si>
  <si>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</si>
  <si>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</si>
  <si>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</si>
  <si>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</si>
  <si>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</si>
  <si>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</si>
  <si>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</si>
  <si>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</si>
  <si>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</si>
  <si>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</si>
  <si>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</si>
  <si>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</si>
  <si>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</si>
  <si>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</si>
  <si>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</si>
  <si>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</si>
  <si>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</si>
  <si>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</si>
  <si>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</si>
  <si>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</si>
  <si>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</si>
  <si>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</si>
  <si>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</si>
  <si>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</si>
  <si>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</si>
  <si>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</si>
  <si>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</si>
  <si>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</si>
  <si>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</si>
  <si>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</si>
  <si>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</si>
  <si>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</si>
  <si>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</si>
  <si>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</si>
  <si>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</si>
  <si>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</si>
  <si>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</si>
  <si>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</si>
  <si>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</si>
  <si>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</si>
  <si>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</si>
  <si>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</si>
  <si>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</si>
  <si>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</si>
  <si>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</si>
  <si>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</si>
  <si>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</si>
  <si>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</si>
  <si>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</si>
  <si>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</si>
  <si>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</si>
  <si>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</si>
  <si>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</si>
  <si>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</si>
  <si>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</si>
  <si>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</si>
  <si>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</si>
  <si>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</si>
  <si>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</si>
  <si>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</si>
  <si>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</si>
  <si>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</si>
  <si>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</si>
  <si>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</si>
  <si>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</si>
  <si>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</si>
  <si>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</si>
  <si>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</si>
  <si>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</si>
  <si>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</si>
  <si>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</si>
  <si>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</si>
  <si>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</si>
  <si>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</si>
  <si>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</si>
  <si>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</si>
  <si>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</si>
  <si>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</si>
  <si>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</si>
  <si>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</si>
  <si>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</si>
  <si>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</si>
  <si>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</si>
  <si>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</si>
  <si>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</si>
  <si>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</si>
  <si>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</si>
  <si>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</si>
  <si>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</si>
  <si>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</si>
  <si>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</si>
  <si>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</si>
  <si>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</si>
  <si>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</si>
  <si>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</si>
  <si>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</si>
  <si>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</si>
  <si>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</si>
  <si>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</si>
  <si>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</si>
  <si>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</si>
  <si>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</si>
  <si>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</si>
  <si>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</si>
  <si>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</si>
  <si>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</si>
  <si>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</si>
  <si>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</si>
  <si>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</si>
  <si>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</si>
  <si>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</si>
  <si>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</si>
  <si>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</si>
  <si>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</si>
  <si>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</si>
  <si>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</si>
  <si>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</si>
  <si>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</si>
  <si>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</si>
  <si>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</si>
  <si>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</si>
  <si>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</si>
  <si>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</si>
  <si>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</si>
  <si>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</si>
  <si>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</si>
  <si>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</si>
  <si>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</si>
  <si>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</si>
  <si>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</si>
  <si>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</si>
  <si>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</si>
  <si>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</si>
  <si>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</si>
  <si>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</si>
  <si>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</si>
  <si>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</si>
  <si>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</si>
  <si>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</si>
  <si>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</si>
  <si>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</si>
  <si>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</si>
  <si>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</si>
  <si>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</si>
  <si>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</si>
  <si>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</si>
  <si>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</si>
  <si>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</si>
  <si>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</si>
  <si>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</si>
  <si>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</si>
  <si>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</si>
  <si>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</si>
  <si>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</si>
  <si>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</si>
  <si>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</si>
  <si>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</si>
  <si>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</si>
  <si>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</si>
  <si>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</si>
  <si>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</si>
  <si>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</si>
  <si>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</si>
  <si>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</si>
  <si>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</si>
  <si>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</si>
  <si>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</si>
  <si>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</si>
  <si>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</si>
  <si>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</si>
  <si>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</si>
  <si>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</si>
  <si>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</si>
  <si>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</si>
  <si>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</si>
  <si>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</si>
  <si>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</si>
  <si>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</si>
  <si>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</si>
  <si>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</si>
  <si>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</si>
  <si>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</si>
  <si>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</si>
  <si>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</si>
  <si>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</si>
  <si>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</si>
  <si>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</si>
  <si>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</si>
  <si>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</si>
  <si>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</si>
  <si>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</si>
  <si>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</si>
  <si>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</si>
  <si>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</si>
  <si>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</si>
  <si>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</si>
  <si>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</si>
  <si>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</si>
  <si>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</si>
  <si>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</si>
  <si>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</si>
  <si>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</si>
  <si>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</si>
  <si>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</si>
  <si>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</si>
  <si>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</si>
  <si>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</si>
  <si>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</si>
  <si>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</si>
  <si>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</si>
  <si>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</si>
  <si>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</si>
  <si>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</si>
  <si>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</si>
  <si>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</si>
  <si>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</si>
  <si>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</si>
  <si>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</si>
  <si>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</si>
  <si>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</si>
  <si>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</si>
  <si>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</si>
  <si>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</si>
  <si>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</si>
  <si>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</si>
  <si>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</si>
  <si>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</si>
  <si>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</si>
  <si>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</si>
  <si>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</si>
  <si>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</si>
  <si>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</si>
  <si>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</si>
  <si>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</si>
  <si>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</si>
  <si>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</si>
  <si>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</si>
  <si>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</si>
  <si>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</si>
  <si>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</si>
  <si>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</si>
  <si>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</si>
  <si>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</si>
  <si>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</si>
  <si>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</si>
  <si>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</si>
  <si>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</si>
  <si>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</si>
  <si>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</si>
  <si>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</si>
  <si>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</si>
  <si>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</si>
  <si>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</si>
  <si>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</si>
  <si>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</si>
  <si>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</si>
  <si>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</si>
  <si>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</si>
  <si>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</si>
  <si>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</si>
  <si>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</si>
  <si>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</si>
  <si>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</si>
  <si>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</si>
  <si>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</si>
  <si>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</si>
  <si>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</si>
  <si>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</si>
  <si>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</si>
  <si>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</si>
  <si>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</si>
  <si>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</si>
  <si>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</si>
  <si>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</si>
  <si>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</si>
  <si>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</si>
  <si>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</si>
  <si>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</si>
  <si>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</si>
  <si>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</si>
  <si>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</si>
  <si>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</si>
  <si>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</si>
  <si>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</si>
  <si>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</si>
  <si>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</si>
  <si>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</si>
  <si>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</si>
  <si>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</si>
  <si>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</si>
  <si>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</si>
  <si>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</si>
  <si>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</si>
  <si>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</si>
  <si>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</si>
  <si>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</si>
  <si>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</si>
  <si>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</si>
  <si>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</si>
  <si>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</si>
  <si>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</si>
  <si>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</si>
  <si>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</si>
  <si>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</si>
  <si>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</si>
  <si>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</si>
  <si>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</si>
  <si>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</si>
  <si>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</si>
  <si>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</si>
  <si>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</si>
  <si>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</si>
  <si>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</si>
  <si>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</si>
  <si>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</si>
  <si>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</si>
  <si>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</si>
  <si>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</si>
  <si>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</si>
  <si>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</si>
  <si>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</si>
  <si>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</si>
  <si>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</si>
  <si>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</si>
  <si>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</si>
  <si>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</si>
  <si>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</si>
  <si>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</si>
  <si>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</si>
  <si>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</si>
  <si>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</si>
  <si>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</si>
  <si>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</si>
  <si>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</si>
  <si>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</si>
  <si>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</si>
  <si>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</si>
  <si>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</si>
  <si>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</si>
  <si>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</si>
  <si>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</si>
  <si>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</si>
  <si>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</si>
  <si>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</si>
  <si>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</si>
  <si>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</si>
  <si>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</si>
  <si>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</si>
  <si>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</si>
  <si>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</si>
  <si>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</si>
  <si>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</si>
  <si>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</si>
  <si>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</si>
  <si>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</si>
  <si>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</si>
  <si>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</si>
  <si>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</si>
  <si>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</si>
  <si>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</si>
  <si>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</si>
  <si>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</si>
  <si>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</si>
  <si>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</si>
  <si>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</si>
  <si>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</si>
  <si>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</si>
  <si>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</si>
  <si>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</si>
  <si>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</si>
  <si>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</si>
  <si>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</si>
  <si>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</si>
  <si>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</si>
  <si>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</si>
  <si>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</si>
  <si>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</si>
  <si>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</si>
  <si>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</si>
  <si>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</si>
  <si>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</si>
  <si>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</si>
  <si>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</si>
  <si>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</si>
  <si>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</si>
  <si>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</si>
  <si>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</si>
  <si>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</si>
  <si>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</si>
  <si>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</si>
  <si>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</si>
  <si>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</si>
  <si>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</si>
  <si>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</si>
  <si>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</si>
  <si>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</si>
  <si>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</si>
  <si>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</si>
  <si>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</si>
  <si>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</si>
  <si>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</si>
  <si>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</si>
  <si>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</si>
  <si>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</si>
  <si>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</si>
  <si>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</si>
  <si>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</si>
  <si>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</si>
  <si>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</si>
  <si>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</si>
  <si>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</si>
  <si>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</si>
  <si>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</si>
  <si>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</si>
  <si>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</si>
  <si>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</si>
  <si>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</si>
  <si>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</si>
  <si>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</si>
  <si>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</si>
  <si>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</si>
  <si>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</si>
  <si>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</si>
  <si>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</si>
  <si>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</si>
  <si>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</si>
  <si>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</si>
  <si>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</si>
  <si>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</si>
  <si>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</si>
  <si>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</si>
  <si>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</si>
  <si>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</si>
  <si>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</si>
  <si>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</si>
  <si>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</si>
  <si>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</si>
  <si>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</si>
  <si>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</si>
  <si>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</si>
  <si>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</si>
  <si>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</si>
  <si>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</si>
  <si>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</si>
  <si>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</si>
  <si>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</si>
  <si>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</si>
  <si>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</si>
  <si>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</si>
  <si>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</si>
  <si>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</si>
  <si>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</si>
  <si>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</si>
  <si>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</si>
  <si>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</si>
  <si>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</si>
  <si>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</si>
  <si>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</si>
  <si>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</si>
  <si>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</si>
  <si>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</si>
  <si>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</si>
  <si>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</si>
  <si>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</si>
  <si>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</si>
  <si>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</si>
  <si>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</si>
  <si>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</si>
  <si>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</si>
  <si>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</si>
  <si>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</si>
  <si>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</si>
  <si>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</si>
  <si>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</si>
  <si>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</si>
  <si>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</si>
  <si>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</si>
  <si>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</si>
  <si>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</si>
  <si>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</si>
  <si>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</si>
  <si>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</si>
  <si>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</si>
  <si>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</si>
  <si>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</si>
  <si>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</si>
  <si>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</si>
  <si>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</si>
  <si>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</si>
  <si>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</si>
  <si>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</si>
  <si>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</si>
  <si>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</si>
  <si>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</si>
  <si>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</si>
  <si>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</si>
  <si>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</si>
  <si>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</si>
  <si>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</si>
  <si>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</si>
  <si>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</si>
  <si>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</si>
  <si>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</si>
  <si>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</si>
  <si>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</si>
  <si>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</si>
  <si>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</si>
  <si>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</si>
  <si>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</si>
  <si>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</si>
  <si>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</si>
  <si>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</si>
  <si>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</si>
  <si>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</si>
  <si>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</si>
  <si>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</si>
  <si>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</si>
  <si>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</si>
  <si>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</si>
  <si>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</si>
  <si>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</si>
  <si>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</si>
  <si>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</si>
  <si>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</si>
  <si>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</si>
  <si>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</si>
  <si>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</si>
  <si>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</si>
  <si>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</si>
  <si>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</si>
  <si>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</si>
  <si>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</si>
  <si>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</si>
  <si>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</si>
  <si>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</si>
  <si>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</si>
  <si>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</si>
  <si>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</si>
  <si>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</si>
  <si>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</si>
  <si>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</si>
  <si>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</si>
  <si>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</si>
  <si>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</si>
  <si>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</si>
  <si>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</si>
  <si>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</si>
  <si>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</si>
  <si>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</si>
  <si>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</si>
  <si>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</si>
  <si>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</si>
  <si>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</si>
  <si>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</si>
  <si>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</si>
  <si>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</si>
  <si>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</si>
  <si>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</si>
  <si>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</si>
  <si>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</si>
  <si>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</si>
  <si>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</si>
  <si>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</si>
  <si>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</si>
  <si>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</si>
  <si>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</si>
  <si>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</si>
  <si>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</si>
  <si>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</si>
  <si>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</si>
  <si>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</si>
  <si>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</si>
  <si>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</si>
  <si>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</si>
  <si>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</si>
  <si>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</si>
  <si>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</si>
  <si>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</si>
  <si>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</si>
  <si>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</si>
  <si>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</si>
  <si>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</si>
  <si>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</si>
  <si>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</si>
  <si>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</si>
  <si>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</si>
  <si>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</si>
  <si>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</si>
  <si>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</si>
  <si>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</si>
  <si>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</si>
  <si>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</si>
  <si>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</si>
  <si>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</si>
  <si>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</si>
  <si>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</si>
  <si>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</si>
  <si>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</si>
  <si>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</si>
  <si>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</si>
  <si>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</si>
  <si>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</si>
  <si>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</si>
  <si>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</si>
  <si>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</si>
  <si>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</si>
  <si>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</si>
  <si>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</si>
  <si>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</si>
  <si>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</si>
  <si>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</si>
  <si>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</si>
  <si>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</si>
  <si>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</si>
  <si>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</si>
  <si>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</si>
  <si>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</si>
  <si>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</si>
  <si>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</si>
  <si>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</si>
  <si>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</si>
  <si>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</si>
  <si>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</si>
  <si>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</si>
  <si>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</si>
  <si>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</si>
  <si>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</si>
  <si>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</si>
  <si>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</si>
  <si>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</si>
  <si>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</si>
  <si>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</si>
  <si>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</si>
  <si>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</si>
  <si>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</si>
  <si>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</si>
  <si>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</si>
  <si>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</si>
  <si>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</si>
  <si>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</si>
  <si>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</si>
  <si>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</si>
  <si>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</si>
  <si>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</si>
  <si>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</si>
  <si>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</si>
  <si>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</si>
  <si>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</si>
  <si>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</si>
  <si>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</si>
  <si>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</si>
  <si>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</si>
  <si>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</si>
  <si>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</si>
  <si>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</si>
  <si>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</si>
  <si>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</si>
  <si>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</si>
  <si>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</si>
  <si>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</si>
  <si>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</si>
  <si>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</si>
  <si>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</si>
  <si>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</si>
  <si>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</si>
  <si>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</si>
  <si>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</si>
  <si>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</si>
  <si>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</si>
  <si>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</si>
  <si>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</si>
  <si>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</si>
  <si>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</si>
  <si>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</si>
  <si>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</si>
  <si>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</si>
  <si>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</si>
  <si>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</si>
  <si>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</si>
  <si>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</si>
  <si>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</si>
  <si>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</si>
  <si>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</si>
  <si>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</si>
  <si>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</si>
  <si>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</si>
  <si>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</si>
  <si>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</si>
  <si>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</si>
  <si>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</si>
  <si>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</si>
  <si>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</si>
  <si>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</si>
  <si>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</si>
  <si>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</si>
  <si>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</si>
  <si>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</si>
  <si>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</si>
  <si>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</si>
  <si>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</si>
  <si>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</si>
  <si>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</si>
  <si>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</si>
  <si>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</si>
  <si>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</si>
  <si>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</si>
  <si>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</si>
  <si>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</si>
  <si>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</si>
  <si>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</si>
  <si>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</si>
  <si>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</si>
  <si>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</si>
  <si>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</si>
  <si>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</si>
  <si>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</si>
  <si>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</si>
  <si>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</si>
  <si>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</si>
  <si>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</si>
  <si>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</si>
  <si>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</si>
  <si>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</si>
  <si>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</si>
  <si>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</si>
  <si>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</si>
  <si>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</si>
  <si>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</si>
  <si>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</si>
  <si>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</si>
  <si>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</si>
  <si>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</si>
  <si>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</si>
  <si>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</si>
  <si>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</si>
  <si>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</si>
  <si>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</si>
  <si>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</si>
  <si>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</si>
  <si>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</si>
  <si>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</si>
  <si>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</si>
  <si>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</si>
  <si>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</si>
  <si>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</si>
  <si>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</si>
  <si>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</si>
  <si>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</si>
  <si>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</si>
  <si>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</si>
  <si>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</si>
  <si>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</si>
  <si>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</si>
  <si>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</si>
  <si>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</si>
  <si>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</si>
  <si>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</si>
  <si>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</si>
  <si>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</si>
  <si>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</si>
  <si>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</si>
  <si>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</si>
  <si>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</si>
  <si>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</si>
  <si>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</si>
  <si>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</si>
  <si>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</si>
  <si>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</si>
  <si>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</si>
  <si>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</si>
  <si>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</si>
  <si>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</si>
  <si>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</si>
  <si>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</si>
  <si>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</si>
  <si>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</si>
  <si>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</si>
  <si>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</si>
  <si>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</si>
  <si>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</si>
  <si>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</si>
  <si>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</si>
  <si>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</si>
  <si>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</si>
  <si>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</si>
  <si>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</si>
  <si>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</si>
  <si>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</si>
  <si>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</si>
  <si>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</si>
  <si>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</si>
  <si>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</si>
  <si>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</si>
  <si>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</si>
  <si>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</si>
  <si>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</si>
  <si>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</si>
  <si>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</si>
  <si>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</si>
  <si>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</si>
  <si>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</si>
  <si>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</si>
  <si>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</si>
  <si>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</si>
  <si>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</si>
  <si>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</si>
  <si>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</si>
  <si>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</si>
  <si>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</si>
  <si>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</si>
  <si>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</si>
  <si>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</si>
  <si>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</si>
  <si>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</si>
  <si>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</si>
  <si>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</si>
  <si>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</si>
  <si>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</si>
  <si>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</si>
  <si>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</si>
  <si>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</si>
  <si>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</si>
  <si>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</si>
  <si>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</si>
  <si>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</si>
  <si>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</si>
  <si>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</si>
  <si>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</si>
  <si>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</si>
  <si>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</si>
  <si>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</si>
  <si>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</si>
  <si>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</si>
  <si>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</si>
  <si>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</si>
  <si>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</si>
  <si>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</si>
  <si>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</si>
  <si>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</si>
  <si>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</si>
  <si>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</si>
  <si>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</si>
  <si>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</si>
  <si>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</si>
  <si>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</si>
  <si>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</si>
  <si>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</si>
  <si>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</si>
  <si>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</si>
  <si>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</si>
  <si>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</si>
  <si>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</si>
  <si>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</si>
  <si>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</si>
  <si>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</si>
  <si>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</si>
  <si>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</si>
  <si>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</si>
  <si>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</si>
  <si>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</si>
  <si>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</si>
  <si>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</si>
  <si>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</si>
  <si>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</si>
  <si>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</si>
  <si>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</si>
  <si>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</si>
  <si>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</si>
  <si>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</si>
  <si>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</si>
  <si>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</si>
  <si>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</si>
  <si>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</si>
  <si>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</si>
  <si>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</si>
  <si>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</si>
  <si>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</si>
  <si>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</si>
  <si>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</si>
  <si>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</si>
  <si>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</si>
  <si>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</si>
  <si>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</si>
  <si>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</si>
  <si>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</si>
  <si>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</si>
  <si>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</si>
  <si>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</si>
  <si>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</si>
  <si>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</si>
  <si>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</si>
  <si>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</si>
  <si>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</si>
  <si>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</si>
  <si>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</si>
  <si>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</si>
  <si>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</si>
  <si>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</si>
  <si>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</si>
  <si>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</si>
  <si>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</si>
  <si>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</si>
  <si>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</si>
  <si>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</si>
  <si>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</si>
  <si>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</si>
  <si>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</si>
  <si>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</si>
  <si>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</si>
  <si>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</si>
  <si>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</si>
  <si>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</si>
  <si>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</si>
  <si>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</si>
  <si>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</si>
  <si>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</si>
  <si>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</si>
  <si>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</si>
  <si>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</si>
  <si>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</si>
  <si>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</si>
  <si>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</si>
  <si>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</si>
  <si>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</si>
  <si>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</si>
  <si>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</si>
  <si>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</si>
  <si>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</si>
  <si>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</si>
  <si>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</si>
  <si>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</si>
  <si>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</si>
  <si>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</si>
  <si>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</si>
  <si>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</si>
  <si>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</si>
  <si>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</si>
  <si>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</si>
  <si>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</si>
  <si>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</si>
  <si>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</si>
  <si>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</si>
  <si>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</si>
  <si>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</si>
  <si>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</si>
  <si>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</si>
  <si>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</si>
  <si>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</si>
  <si>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</si>
  <si>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</si>
  <si>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</si>
  <si>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</si>
  <si>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</si>
  <si>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</si>
  <si>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</si>
  <si>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</si>
  <si>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</si>
  <si>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</si>
  <si>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</si>
  <si>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</si>
  <si>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</si>
  <si>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</si>
  <si>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</si>
  <si>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</si>
  <si>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</si>
  <si>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</si>
  <si>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</si>
  <si>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</si>
  <si>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</si>
  <si>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</si>
  <si>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</si>
  <si>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</si>
  <si>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</si>
  <si>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</si>
  <si>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</si>
  <si>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</si>
  <si>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</si>
  <si>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</si>
  <si>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</si>
  <si>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</si>
  <si>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</si>
  <si>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</si>
  <si>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</si>
  <si>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</si>
  <si>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</si>
  <si>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</si>
  <si>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</si>
  <si>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</si>
  <si>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</si>
  <si>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</si>
  <si>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</si>
  <si>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</si>
  <si>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</si>
  <si>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</si>
  <si>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</si>
  <si>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</si>
  <si>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</si>
  <si>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</si>
  <si>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</si>
  <si>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</si>
  <si>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</si>
  <si>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</si>
  <si>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</si>
  <si>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</si>
  <si>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</si>
  <si>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</si>
  <si>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</si>
  <si>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</si>
  <si>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</si>
  <si>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</si>
  <si>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</si>
  <si>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</si>
  <si>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</si>
  <si>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</si>
  <si>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</si>
  <si>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</si>
  <si>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</si>
  <si>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</si>
  <si>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</si>
  <si>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</si>
  <si>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</si>
  <si>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</si>
  <si>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</si>
  <si>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</si>
  <si>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</si>
  <si>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</si>
  <si>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</si>
  <si>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</si>
  <si>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</si>
  <si>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</si>
  <si>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</si>
  <si>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</si>
  <si>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</si>
  <si>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</si>
  <si>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</si>
  <si>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</si>
  <si>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</si>
  <si>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</si>
  <si>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</si>
  <si>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</si>
  <si>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</si>
  <si>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</si>
  <si>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</si>
  <si>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</si>
  <si>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</si>
  <si>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</si>
  <si>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</si>
  <si>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</si>
  <si>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</si>
  <si>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</si>
  <si>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</si>
  <si>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</si>
  <si>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</si>
  <si>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</si>
  <si>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</si>
  <si>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</si>
  <si>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</si>
  <si>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</si>
  <si>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</si>
  <si>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</si>
  <si>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</si>
  <si>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</si>
  <si>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</si>
  <si>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</si>
  <si>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</si>
  <si>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</si>
  <si>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</si>
  <si>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</si>
  <si>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</si>
  <si>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</si>
  <si>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</si>
  <si>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</si>
  <si>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</si>
  <si>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</si>
  <si>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</si>
  <si>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</si>
  <si>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</si>
  <si>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</si>
  <si>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</si>
  <si>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</si>
  <si>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</si>
  <si>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</si>
  <si>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</si>
  <si>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</si>
  <si>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</si>
  <si>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</si>
  <si>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</si>
  <si>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</si>
  <si>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</si>
  <si>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</si>
  <si>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</si>
  <si>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</si>
  <si>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</si>
  <si>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</si>
  <si>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</si>
  <si>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</si>
  <si>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</si>
  <si>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</si>
  <si>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</si>
  <si>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</si>
  <si>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</si>
  <si>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</si>
  <si>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</si>
  <si>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</si>
  <si>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</si>
  <si>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</si>
  <si>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</si>
  <si>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</si>
  <si>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</si>
  <si>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</si>
  <si>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</si>
  <si>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</si>
  <si>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</si>
  <si>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</si>
  <si>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</si>
  <si>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</si>
  <si>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</si>
  <si>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</si>
  <si>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</si>
  <si>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</si>
  <si>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</si>
  <si>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</si>
  <si>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</si>
  <si>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</si>
  <si>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</si>
  <si>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</si>
  <si>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</si>
  <si>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</si>
  <si>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</si>
  <si>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</si>
  <si>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</si>
  <si>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</si>
  <si>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</si>
  <si>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</si>
  <si>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</si>
  <si>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</si>
  <si>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</si>
  <si>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</si>
  <si>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</si>
  <si>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</si>
  <si>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</si>
  <si>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</si>
  <si>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</si>
  <si>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</si>
  <si>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</si>
  <si>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</si>
  <si>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</si>
  <si>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</si>
  <si>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</si>
  <si>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</si>
  <si>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</si>
  <si>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</si>
  <si>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</si>
  <si>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</si>
  <si>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</si>
  <si>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</si>
  <si>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</si>
  <si>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</si>
  <si>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</si>
  <si>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</si>
  <si>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</si>
  <si>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</si>
  <si>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</si>
  <si>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</si>
  <si>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</si>
  <si>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</si>
  <si>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</si>
  <si>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</si>
  <si>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</si>
  <si>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</si>
  <si>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</si>
  <si>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</si>
  <si>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</si>
  <si>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</si>
  <si>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</si>
  <si>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</si>
  <si>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</si>
  <si>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</si>
  <si>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</si>
  <si>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</si>
  <si>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</si>
  <si>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</si>
  <si>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</si>
  <si>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</si>
  <si>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</si>
  <si>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</si>
  <si>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</si>
  <si>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</si>
  <si>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</si>
  <si>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</si>
  <si>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</si>
  <si>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</si>
  <si>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</si>
  <si>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</si>
  <si>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</si>
  <si>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</si>
  <si>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</si>
  <si>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</si>
  <si>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</si>
  <si>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</si>
  <si>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</si>
  <si>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</si>
  <si>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</si>
  <si>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</si>
  <si>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</si>
  <si>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</si>
  <si>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</si>
  <si>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</si>
  <si>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</si>
  <si>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</si>
  <si>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</si>
  <si>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</si>
  <si>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</si>
  <si>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</si>
  <si>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</si>
  <si>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</si>
  <si>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</si>
  <si>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</si>
  <si>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</si>
  <si>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</si>
  <si>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</si>
  <si>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</si>
  <si>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</si>
  <si>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</si>
  <si>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</si>
  <si>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</si>
  <si>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</si>
  <si>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</si>
  <si>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</si>
  <si>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</si>
  <si>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</si>
  <si>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</si>
  <si>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</si>
  <si>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</si>
  <si>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</si>
  <si>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</si>
  <si>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</si>
  <si>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</si>
  <si>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</si>
  <si>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</si>
  <si>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</si>
  <si>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</si>
  <si>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</si>
  <si>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</si>
  <si>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</si>
  <si>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</si>
  <si>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</si>
  <si>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</si>
  <si>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</si>
  <si>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</si>
  <si>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</si>
  <si>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</si>
  <si>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</si>
  <si>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</si>
  <si>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</si>
  <si>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</si>
  <si>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</si>
  <si>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</si>
  <si>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</si>
  <si>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</si>
  <si>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</si>
  <si>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</si>
  <si>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</si>
  <si>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</si>
  <si>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</si>
  <si>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</si>
  <si>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</si>
  <si>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</si>
  <si>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</si>
  <si>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</si>
  <si>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</si>
  <si>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</si>
  <si>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</si>
  <si>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</si>
  <si>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</si>
  <si>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</si>
  <si>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</si>
  <si>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</si>
  <si>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</si>
  <si>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</si>
  <si>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</si>
  <si>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</si>
  <si>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</si>
  <si>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</si>
  <si>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</si>
  <si>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</si>
  <si>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</si>
  <si>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</si>
  <si>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</si>
  <si>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</si>
  <si>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</si>
  <si>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</si>
  <si>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</si>
  <si>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</si>
  <si>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</si>
  <si>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</si>
  <si>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</si>
  <si>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</si>
  <si>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</si>
  <si>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</si>
  <si>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</si>
  <si>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</si>
  <si>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</si>
  <si>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</si>
  <si>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</si>
  <si>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</si>
  <si>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</si>
  <si>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</si>
  <si>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</si>
  <si>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</si>
  <si>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</si>
  <si>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</si>
  <si>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</si>
  <si>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</si>
  <si>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</si>
  <si>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</si>
  <si>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</si>
  <si>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</si>
  <si>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</si>
  <si>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</si>
  <si>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</si>
  <si>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</si>
  <si>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</si>
  <si>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</si>
  <si>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</si>
  <si>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</si>
  <si>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</si>
  <si>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</si>
  <si>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</si>
  <si>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</si>
  <si>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</si>
  <si>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</si>
  <si>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</si>
  <si>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</si>
  <si>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</si>
  <si>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</si>
  <si>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</si>
  <si>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</si>
  <si>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</si>
  <si>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</si>
  <si>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</si>
  <si>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</si>
  <si>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</si>
  <si>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</si>
  <si>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</si>
  <si>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</si>
  <si>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</si>
  <si>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</si>
  <si>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</si>
  <si>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</si>
  <si>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</si>
  <si>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</si>
  <si>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</si>
  <si>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</si>
  <si>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</si>
  <si>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</si>
  <si>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</si>
  <si>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</si>
  <si>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</si>
  <si>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</si>
  <si>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</si>
  <si>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</si>
  <si>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</si>
  <si>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</si>
  <si>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</si>
  <si>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</si>
  <si>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</si>
  <si>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</si>
  <si>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</si>
  <si>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</si>
  <si>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</si>
  <si>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</si>
  <si>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</si>
  <si>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</si>
  <si>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</si>
  <si>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</si>
  <si>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</si>
  <si>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</si>
  <si>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</si>
  <si>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</si>
  <si>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</si>
  <si>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</si>
  <si>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</si>
  <si>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</si>
  <si>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</si>
  <si>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</si>
  <si>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</si>
  <si>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</si>
  <si>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</si>
  <si>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</si>
  <si>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</si>
  <si>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</si>
  <si>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</si>
  <si>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</si>
  <si>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</si>
  <si>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</si>
  <si>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</si>
  <si>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</si>
  <si>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</si>
  <si>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</si>
  <si>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</si>
  <si>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</si>
  <si>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</si>
  <si>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</si>
  <si>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</si>
  <si>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</si>
  <si>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</si>
  <si>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</si>
  <si>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</si>
  <si>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</si>
  <si>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</si>
  <si>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</si>
  <si>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</si>
  <si>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</si>
  <si>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</si>
  <si>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</si>
  <si>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</si>
  <si>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</si>
  <si>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</si>
  <si>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</si>
  <si>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</si>
  <si>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</si>
  <si>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</si>
  <si>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</si>
  <si>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</si>
  <si>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</si>
  <si>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</si>
  <si>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</si>
  <si>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</si>
  <si>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</si>
  <si>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</si>
  <si>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</si>
  <si>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</si>
  <si>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</si>
  <si>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</si>
  <si>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</si>
  <si>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</si>
  <si>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</si>
  <si>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</si>
  <si>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</si>
  <si>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</si>
  <si>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</si>
  <si>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</si>
  <si>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</si>
  <si>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</si>
  <si>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</si>
  <si>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</si>
  <si>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</si>
  <si>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</si>
  <si>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</si>
  <si>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</si>
  <si>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</si>
  <si>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</si>
  <si>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</si>
  <si>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</si>
  <si>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</si>
  <si>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</si>
  <si>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</si>
  <si>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</si>
  <si>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</si>
  <si>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</si>
  <si>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</si>
  <si>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</si>
  <si>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</si>
  <si>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</si>
  <si>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</si>
  <si>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</si>
  <si>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</si>
  <si>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</si>
  <si>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</si>
  <si>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</si>
  <si>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</si>
  <si>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</si>
  <si>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</si>
  <si>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</si>
  <si>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</si>
  <si>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</si>
  <si>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</si>
  <si>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</si>
  <si>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</si>
  <si>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</si>
  <si>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</si>
  <si>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</si>
  <si>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</si>
  <si>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</si>
  <si>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</si>
  <si>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</si>
  <si>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</si>
  <si>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</si>
  <si>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</si>
  <si>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</si>
  <si>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</si>
  <si>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</si>
  <si>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</si>
  <si>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</si>
  <si>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</si>
  <si>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</si>
  <si>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</si>
  <si>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</si>
  <si>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</si>
  <si>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</si>
  <si>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</si>
  <si>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</si>
  <si>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</si>
  <si>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</si>
  <si>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</si>
  <si>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</si>
  <si>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</si>
  <si>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</si>
  <si>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</si>
  <si>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</si>
  <si>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</si>
  <si>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</si>
  <si>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</si>
  <si>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</si>
  <si>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</si>
  <si>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</si>
  <si>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</si>
  <si>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</si>
  <si>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</si>
  <si>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</si>
  <si>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</si>
  <si>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</si>
  <si>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</si>
  <si>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</si>
  <si>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</si>
  <si>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</si>
  <si>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</si>
  <si>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</si>
  <si>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</si>
  <si>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</si>
  <si>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</si>
  <si>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</si>
  <si>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</si>
  <si>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</si>
  <si>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</si>
  <si>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</si>
  <si>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</si>
  <si>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</si>
  <si>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</si>
  <si>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</si>
  <si>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</si>
  <si>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</si>
  <si>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</si>
  <si>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</si>
  <si>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</si>
  <si>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</si>
  <si>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</si>
  <si>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</si>
  <si>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</si>
  <si>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</si>
  <si>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</si>
  <si>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</si>
  <si>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</si>
  <si>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</si>
  <si>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</si>
  <si>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</si>
  <si>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</si>
  <si>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</si>
  <si>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</si>
  <si>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</si>
  <si>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</si>
  <si>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</si>
  <si>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</si>
  <si>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</si>
  <si>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</si>
  <si>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</si>
  <si>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</si>
  <si>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</si>
  <si>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</si>
  <si>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</si>
  <si>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</si>
  <si>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</si>
  <si>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</si>
  <si>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</si>
  <si>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</si>
  <si>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</si>
  <si>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</si>
  <si>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</si>
  <si>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</si>
  <si>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</si>
  <si>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</si>
  <si>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</si>
  <si>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</si>
  <si>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</si>
  <si>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</si>
  <si>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</si>
  <si>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</si>
  <si>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</si>
  <si>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</si>
  <si>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</si>
  <si>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</si>
  <si>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</si>
  <si>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</si>
  <si>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</si>
  <si>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</si>
  <si>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</si>
  <si>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</si>
  <si>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</si>
  <si>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</si>
  <si>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</si>
  <si>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</si>
  <si>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</si>
  <si>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</si>
  <si>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</si>
  <si>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</si>
  <si>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</si>
  <si>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</si>
  <si>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</si>
  <si>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</si>
  <si>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</si>
  <si>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</si>
  <si>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</si>
  <si>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</si>
  <si>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</si>
  <si>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</si>
  <si>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</si>
  <si>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</si>
  <si>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</si>
  <si>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</si>
  <si>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</si>
  <si>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</si>
  <si>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</si>
  <si>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</si>
  <si>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</si>
  <si>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</si>
  <si>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</si>
  <si>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</si>
  <si>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</si>
  <si>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</si>
  <si>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</si>
  <si>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</si>
  <si>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</si>
  <si>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</si>
  <si>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</si>
  <si>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</si>
  <si>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</si>
  <si>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</si>
  <si>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</si>
  <si>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</si>
  <si>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</si>
  <si>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</si>
  <si>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</si>
  <si>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</si>
  <si>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</si>
  <si>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</si>
  <si>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</si>
  <si>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</si>
  <si>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</si>
  <si>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</si>
  <si>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</si>
  <si>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</si>
  <si>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</si>
  <si>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</si>
  <si>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</si>
  <si>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</si>
  <si>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</si>
  <si>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</si>
  <si>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</si>
  <si>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</si>
  <si>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</si>
  <si>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</si>
  <si>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</si>
  <si>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</si>
  <si>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</si>
  <si>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</si>
  <si>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</si>
  <si>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</si>
  <si>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</si>
  <si>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</si>
  <si>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</si>
  <si>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</si>
  <si>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</si>
  <si>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</si>
  <si>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</si>
  <si>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</si>
  <si>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</si>
  <si>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</si>
  <si>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</si>
  <si>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</si>
  <si>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</si>
  <si>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</si>
  <si>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</si>
  <si>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</si>
  <si>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</si>
  <si>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</si>
  <si>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</si>
  <si>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</si>
  <si>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</si>
  <si>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</si>
  <si>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</si>
  <si>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</si>
  <si>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</si>
  <si>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</si>
  <si>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</si>
  <si>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</si>
  <si>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</si>
  <si>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</si>
  <si>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</si>
  <si>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</si>
  <si>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</si>
  <si>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</si>
  <si>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</si>
  <si>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</si>
  <si>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</si>
  <si>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</si>
  <si>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</si>
  <si>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</si>
  <si>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</si>
  <si>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</si>
  <si>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</si>
  <si>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</si>
  <si>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</si>
  <si>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</si>
  <si>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</si>
  <si>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</si>
  <si>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</si>
  <si>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</si>
  <si>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</si>
  <si>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</si>
  <si>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</si>
  <si>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</si>
  <si>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</si>
  <si>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</si>
  <si>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</si>
  <si>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</si>
  <si>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</si>
  <si>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</si>
  <si>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</si>
  <si>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</si>
  <si>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</si>
  <si>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</si>
  <si>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</si>
  <si>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</si>
  <si>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</si>
  <si>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</si>
  <si>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</si>
  <si>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</si>
  <si>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</si>
  <si>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</si>
  <si>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</si>
  <si>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</si>
  <si>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</si>
  <si>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</si>
  <si>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</si>
  <si>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</si>
  <si>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</si>
  <si>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</si>
  <si>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</si>
  <si>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</si>
  <si>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</si>
  <si>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</si>
  <si>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</si>
  <si>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</si>
  <si>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</si>
  <si>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</si>
  <si>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</si>
  <si>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</si>
  <si>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</si>
  <si>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</si>
  <si>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</si>
  <si>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</si>
  <si>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</si>
  <si>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</si>
  <si>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</si>
  <si>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</si>
  <si>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</si>
  <si>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</si>
  <si>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</si>
  <si>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</si>
  <si>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</si>
  <si>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</si>
  <si>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</si>
  <si>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</si>
  <si>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</si>
  <si>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</si>
  <si>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</si>
  <si>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</si>
  <si>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</si>
  <si>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</si>
  <si>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</si>
  <si>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</si>
  <si>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</si>
  <si>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</si>
  <si>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</si>
  <si>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</si>
  <si>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</si>
  <si>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</si>
  <si>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</si>
  <si>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</si>
  <si>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</si>
  <si>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</si>
  <si>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</si>
  <si>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</si>
  <si>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</si>
  <si>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</si>
  <si>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</si>
  <si>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</si>
  <si>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</si>
  <si>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</si>
  <si>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</si>
  <si>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</si>
  <si>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</si>
  <si>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</si>
  <si>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</si>
  <si>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</si>
  <si>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</si>
  <si>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</si>
  <si>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</si>
  <si>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</si>
  <si>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</si>
  <si>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</si>
  <si>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</si>
  <si>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</si>
  <si>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</si>
  <si>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</si>
  <si>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</si>
  <si>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</si>
  <si>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</si>
  <si>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</si>
  <si>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</si>
  <si>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</si>
  <si>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</si>
  <si>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</si>
  <si>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</si>
  <si>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</si>
  <si>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</si>
  <si>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</si>
  <si>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</si>
  <si>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</si>
  <si>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</si>
  <si>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</si>
  <si>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</si>
  <si>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</si>
  <si>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</si>
  <si>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</si>
  <si>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</si>
  <si>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</si>
  <si>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</si>
  <si>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</si>
  <si>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</si>
  <si>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</si>
  <si>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</si>
  <si>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</si>
  <si>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</si>
  <si>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</si>
  <si>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</si>
  <si>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</si>
  <si>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</si>
  <si>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</si>
  <si>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</si>
  <si>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</si>
  <si>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</si>
  <si>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</si>
  <si>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</si>
  <si>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</si>
  <si>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</si>
  <si>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</si>
  <si>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</si>
  <si>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</si>
  <si>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</si>
  <si>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</si>
  <si>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</si>
  <si>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</si>
  <si>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</si>
  <si>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</si>
  <si>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</si>
  <si>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</si>
  <si>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</si>
  <si>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</si>
  <si>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</si>
  <si>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</si>
  <si>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</si>
  <si>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</si>
  <si>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</si>
  <si>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</si>
  <si>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</si>
  <si>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</si>
  <si>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</si>
  <si>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</si>
  <si>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</si>
  <si>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</si>
  <si>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</si>
  <si>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</si>
  <si>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</si>
  <si>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</si>
  <si>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</si>
  <si>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</si>
  <si>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</si>
  <si>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</si>
  <si>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</si>
  <si>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</si>
  <si>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</si>
  <si>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</si>
  <si>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</si>
  <si>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</si>
  <si>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</si>
  <si>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</si>
  <si>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</si>
  <si>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</si>
  <si>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</si>
  <si>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</si>
  <si>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</si>
  <si>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</si>
  <si>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</si>
  <si>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</si>
  <si>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</si>
  <si>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</si>
  <si>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</si>
  <si>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</si>
  <si>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</si>
  <si>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</si>
  <si>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</si>
  <si>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</si>
  <si>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</si>
  <si>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</si>
  <si>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</si>
  <si>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</si>
  <si>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</si>
  <si>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</si>
  <si>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</si>
  <si>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</si>
  <si>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</si>
  <si>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</si>
  <si>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</si>
  <si>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</si>
  <si>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</si>
  <si>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</si>
  <si>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</si>
  <si>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</si>
  <si>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</si>
  <si>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</si>
  <si>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</si>
  <si>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</si>
  <si>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</si>
  <si>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</si>
  <si>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</si>
  <si>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</si>
  <si>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</si>
  <si>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</si>
  <si>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</si>
  <si>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</si>
  <si>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</si>
  <si>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</si>
  <si>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</si>
  <si>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</si>
  <si>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</si>
  <si>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</si>
  <si>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</si>
  <si>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</si>
  <si>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</si>
  <si>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</si>
  <si>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</si>
  <si>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</si>
  <si>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</si>
  <si>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</si>
  <si>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</si>
  <si>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</si>
  <si>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</si>
  <si>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</si>
  <si>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</si>
  <si>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</si>
  <si>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</si>
  <si>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</si>
  <si>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</si>
  <si>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</si>
  <si>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</si>
  <si>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</si>
  <si>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</si>
  <si>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</si>
  <si>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</si>
  <si>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</si>
  <si>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</si>
  <si>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</si>
  <si>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</si>
  <si>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</si>
  <si>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</si>
  <si>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</si>
  <si>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</si>
  <si>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</si>
  <si>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</si>
  <si>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</si>
  <si>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</si>
  <si>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</si>
  <si>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</si>
  <si>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</si>
  <si>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</si>
  <si>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</si>
  <si>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</si>
  <si>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</si>
  <si>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</si>
  <si>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</si>
  <si>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</si>
  <si>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</si>
  <si>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</si>
  <si>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</si>
  <si>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</si>
  <si>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</si>
  <si>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</si>
  <si>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</si>
  <si>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</si>
  <si>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</si>
  <si>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</si>
  <si>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</si>
  <si>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</si>
  <si>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</si>
  <si>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</si>
  <si>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</si>
  <si>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</si>
  <si>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</si>
  <si>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</si>
  <si>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</si>
  <si>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</si>
  <si>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</si>
  <si>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</si>
  <si>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</si>
  <si>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</si>
  <si>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</si>
  <si>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</si>
  <si>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</si>
  <si>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</si>
  <si>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</si>
  <si>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</si>
  <si>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</si>
  <si>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</si>
  <si>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</si>
  <si>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</si>
  <si>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</si>
  <si>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</si>
  <si>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</si>
  <si>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</si>
  <si>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</si>
  <si>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</si>
  <si>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</si>
  <si>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</si>
  <si>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</si>
  <si>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</si>
  <si>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</si>
  <si>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</si>
  <si>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</si>
  <si>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</si>
  <si>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</si>
  <si>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</si>
  <si>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</si>
  <si>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</si>
  <si>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</si>
  <si>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</si>
  <si>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</si>
  <si>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</si>
  <si>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</si>
  <si>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</si>
  <si>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</si>
  <si>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</si>
  <si>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</si>
  <si>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</si>
  <si>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</si>
  <si>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</si>
  <si>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</si>
  <si>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</si>
  <si>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</si>
  <si>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</si>
  <si>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</si>
  <si>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</si>
  <si>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</si>
  <si>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</si>
  <si>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</si>
  <si>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</si>
  <si>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</si>
  <si>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</si>
  <si>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</si>
  <si>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</si>
  <si>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</si>
  <si>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</si>
  <si>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</si>
  <si>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</si>
  <si>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</si>
  <si>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</si>
  <si>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</si>
  <si>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</si>
  <si>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</si>
  <si>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</si>
  <si>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</si>
  <si>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</si>
  <si>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</si>
  <si>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</si>
  <si>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</si>
  <si>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</si>
  <si>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</si>
  <si>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</si>
  <si>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</si>
  <si>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</si>
  <si>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</si>
  <si>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</si>
  <si>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</si>
  <si>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</si>
  <si>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</si>
  <si>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</si>
  <si>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</si>
  <si>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</si>
  <si>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</si>
  <si>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</si>
  <si>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</si>
  <si>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</si>
  <si>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</si>
  <si>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</si>
  <si>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</si>
  <si>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</si>
  <si>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</si>
  <si>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</si>
  <si>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</si>
  <si>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</si>
  <si>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</si>
  <si>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</si>
  <si>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</si>
  <si>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</si>
  <si>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</si>
  <si>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</si>
  <si>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</si>
  <si>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</si>
  <si>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</si>
  <si>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</si>
  <si>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</si>
  <si>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</si>
  <si>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</si>
  <si>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</si>
  <si>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</si>
  <si>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</si>
  <si>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</si>
  <si>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</si>
  <si>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</si>
  <si>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</si>
  <si>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</si>
  <si>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</si>
  <si>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</si>
  <si>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</si>
  <si>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</si>
  <si>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</si>
  <si>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</si>
  <si>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</si>
  <si>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</si>
  <si>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</si>
  <si>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</si>
  <si>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</si>
  <si>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</si>
  <si>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</si>
  <si>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</si>
  <si>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</si>
  <si>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</si>
  <si>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</si>
  <si>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</si>
  <si>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</si>
  <si>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</si>
  <si>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</si>
  <si>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</si>
  <si>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</si>
  <si>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</si>
  <si>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</si>
  <si>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</si>
  <si>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</si>
  <si>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</si>
  <si>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</si>
  <si>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</si>
  <si>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</si>
  <si>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</si>
  <si>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</si>
  <si>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</si>
  <si>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</si>
  <si>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</si>
  <si>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</si>
  <si>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</si>
  <si>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</si>
  <si>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</si>
  <si>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</si>
  <si>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</si>
  <si>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</si>
  <si>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</si>
  <si>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</si>
  <si>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</si>
  <si>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</si>
  <si>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</si>
  <si>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</si>
  <si>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</si>
  <si>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</si>
  <si>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</si>
  <si>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</si>
  <si>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</si>
  <si>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</si>
  <si>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</si>
  <si>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</si>
  <si>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</si>
  <si>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</si>
  <si>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</si>
  <si>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</si>
  <si>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</si>
  <si>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</si>
  <si>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</si>
  <si>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</si>
  <si>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</si>
  <si>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</si>
  <si>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</si>
  <si>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</si>
  <si>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</si>
  <si>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</si>
  <si>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</si>
  <si>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</si>
  <si>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</si>
  <si>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</si>
  <si>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</si>
  <si>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</si>
  <si>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</si>
  <si>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</si>
  <si>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</si>
  <si>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</si>
  <si>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</si>
  <si>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</si>
  <si>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</si>
  <si>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</si>
  <si>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</si>
  <si>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</si>
  <si>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</si>
  <si>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</si>
  <si>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</si>
  <si>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</si>
  <si>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</si>
  <si>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</si>
  <si>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</si>
  <si>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</si>
  <si>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</si>
  <si>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</si>
  <si>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</si>
  <si>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</si>
  <si>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</si>
  <si>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</si>
  <si>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</si>
  <si>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</si>
  <si>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</si>
  <si>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</si>
  <si>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</si>
  <si>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</si>
  <si>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</si>
  <si>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</si>
  <si>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</si>
  <si>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</si>
  <si>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</si>
  <si>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</si>
  <si>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</si>
  <si>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</si>
  <si>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</si>
  <si>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</si>
  <si>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</si>
  <si>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</si>
  <si>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</si>
  <si>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</si>
  <si>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</si>
  <si>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</si>
  <si>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</si>
  <si>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</si>
  <si>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</si>
  <si>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</si>
  <si>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</si>
  <si>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</si>
  <si>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</si>
  <si>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</si>
  <si>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</si>
  <si>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</si>
  <si>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</si>
  <si>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</si>
  <si>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</si>
  <si>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</si>
  <si>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</si>
  <si>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</si>
  <si>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</si>
  <si>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</si>
  <si>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</si>
  <si>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</si>
  <si>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</si>
  <si>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</si>
  <si>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</si>
  <si>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</si>
  <si>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</si>
  <si>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</si>
  <si>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</si>
  <si>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</si>
  <si>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</si>
  <si>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</si>
  <si>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</si>
  <si>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</si>
  <si>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</si>
  <si>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</si>
  <si>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</si>
  <si>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</si>
  <si>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</si>
  <si>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</si>
  <si>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</si>
  <si>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</si>
  <si>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</si>
  <si>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</si>
  <si>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</si>
  <si>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</si>
  <si>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</si>
  <si>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</si>
  <si>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</si>
  <si>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</si>
  <si>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</si>
  <si>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</si>
  <si>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</si>
  <si>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</si>
  <si>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</si>
  <si>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</si>
  <si>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</si>
  <si>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</si>
  <si>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</si>
  <si>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</si>
  <si>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</si>
  <si>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</si>
  <si>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</si>
  <si>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</si>
  <si>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</si>
  <si>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</si>
  <si>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</si>
  <si>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</si>
  <si>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</si>
  <si>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</si>
  <si>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</si>
  <si>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</si>
  <si>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</si>
  <si>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</si>
  <si>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</si>
  <si>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</si>
  <si>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</si>
  <si>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</si>
  <si>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</si>
  <si>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</si>
  <si>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</si>
  <si>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</si>
  <si>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</si>
  <si>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</si>
  <si>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</si>
  <si>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</si>
  <si>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</si>
  <si>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</si>
  <si>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</si>
  <si>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</si>
  <si>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</si>
  <si>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</si>
  <si>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</si>
  <si>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</si>
  <si>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</si>
  <si>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</si>
  <si>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</si>
  <si>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</si>
  <si>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</si>
  <si>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</si>
  <si>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</si>
  <si>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</si>
  <si>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</si>
  <si>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</si>
  <si>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</si>
  <si>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</si>
  <si>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</si>
  <si>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</si>
  <si>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</si>
  <si>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</si>
  <si>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</si>
  <si>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</si>
  <si>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</si>
  <si>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</si>
  <si>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</si>
  <si>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</si>
  <si>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</si>
  <si>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</si>
  <si>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</si>
  <si>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</si>
  <si>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</si>
  <si>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</si>
  <si>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</si>
  <si>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</si>
  <si>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</si>
  <si>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</si>
  <si>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</si>
  <si>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</si>
  <si>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</si>
  <si>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</si>
  <si>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</si>
  <si>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</si>
  <si>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</si>
  <si>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</si>
  <si>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</si>
  <si>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</si>
  <si>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</si>
  <si>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</si>
  <si>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</si>
  <si>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</si>
  <si>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</si>
  <si>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</si>
  <si>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</si>
  <si>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</si>
  <si>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</si>
  <si>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</si>
  <si>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</si>
  <si>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</si>
  <si>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</si>
  <si>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</si>
  <si>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</si>
  <si>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</si>
  <si>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</si>
  <si>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</si>
  <si>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</si>
  <si>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</si>
  <si>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</si>
  <si>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</si>
  <si>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</si>
  <si>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</si>
  <si>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</si>
  <si>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</si>
  <si>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</si>
  <si>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</si>
  <si>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</si>
  <si>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</si>
  <si>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</si>
  <si>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</si>
  <si>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</si>
  <si>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</si>
  <si>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</si>
  <si>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</si>
  <si>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</si>
  <si>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</si>
  <si>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</si>
  <si>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</si>
  <si>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</si>
  <si>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</si>
  <si>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</si>
  <si>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</si>
  <si>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</si>
  <si>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</si>
  <si>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</si>
  <si>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</si>
  <si>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</si>
  <si>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</si>
  <si>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</si>
  <si>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</si>
  <si>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</si>
  <si>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</si>
  <si>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</si>
  <si>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</si>
  <si>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</si>
  <si>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</si>
  <si>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</si>
  <si>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</si>
  <si>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</si>
  <si>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</si>
  <si>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</si>
  <si>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</si>
  <si>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</si>
  <si>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</si>
  <si>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</si>
  <si>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</si>
  <si>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</si>
  <si>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</si>
  <si>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</si>
  <si>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</si>
  <si>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</si>
  <si>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</si>
  <si>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</si>
  <si>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</si>
  <si>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</si>
  <si>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</si>
  <si>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</si>
  <si>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</si>
  <si>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</si>
  <si>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</si>
  <si>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</si>
  <si>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</si>
  <si>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</si>
  <si>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</si>
  <si>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</si>
  <si>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</si>
  <si>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</si>
  <si>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</si>
  <si>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</si>
  <si>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</si>
  <si>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</si>
  <si>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</si>
  <si>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</si>
  <si>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</si>
  <si>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</si>
  <si>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</si>
  <si>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</si>
  <si>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</si>
  <si>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</si>
  <si>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</si>
  <si>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</si>
  <si>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</si>
  <si>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</si>
  <si>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</si>
  <si>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</si>
  <si>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</si>
  <si>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</si>
  <si>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</si>
  <si>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</si>
  <si>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</si>
  <si>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</si>
  <si>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</si>
  <si>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</si>
  <si>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</si>
  <si>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</si>
  <si>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</si>
  <si>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</si>
  <si>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</si>
  <si>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</si>
  <si>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</si>
  <si>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</si>
  <si>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</si>
  <si>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</si>
  <si>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</si>
  <si>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</si>
  <si>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</si>
  <si>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</si>
  <si>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</si>
  <si>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</si>
  <si>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</si>
  <si>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</si>
  <si>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</si>
  <si>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</si>
  <si>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</si>
  <si>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</si>
  <si>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</si>
  <si>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</si>
  <si>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</si>
  <si>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</si>
  <si>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</si>
  <si>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</si>
  <si>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</si>
  <si>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</si>
  <si>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</si>
  <si>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</si>
  <si>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</si>
  <si>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</si>
  <si>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</si>
  <si>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</si>
  <si>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</si>
  <si>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</si>
  <si>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</si>
  <si>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</si>
  <si>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</si>
  <si>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</si>
  <si>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</si>
  <si>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</si>
  <si>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</si>
  <si>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</si>
  <si>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</si>
  <si>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</si>
  <si>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</si>
  <si>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</si>
  <si>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</si>
  <si>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</si>
  <si>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</si>
  <si>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</si>
  <si>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</si>
  <si>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</si>
  <si>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</si>
  <si>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</si>
  <si>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</si>
  <si>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</si>
  <si>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</si>
  <si>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</si>
  <si>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</si>
  <si>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</si>
  <si>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</si>
  <si>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</si>
  <si>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</si>
  <si>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</si>
  <si>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</si>
  <si>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</si>
  <si>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</si>
  <si>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</si>
  <si>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</si>
  <si>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</si>
  <si>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</si>
  <si>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</si>
  <si>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</si>
  <si>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</si>
  <si>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</si>
  <si>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</si>
  <si>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</si>
  <si>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</si>
  <si>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</si>
  <si>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</si>
  <si>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</si>
  <si>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</si>
  <si>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</si>
  <si>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</si>
  <si>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</si>
  <si>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</si>
  <si>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</si>
  <si>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</si>
  <si>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</si>
  <si>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</si>
  <si>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</si>
  <si>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</si>
  <si>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</si>
  <si>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</si>
  <si>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</si>
  <si>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</si>
  <si>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</si>
  <si>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</si>
  <si>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</si>
  <si>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</si>
  <si>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</si>
  <si>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</si>
  <si>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</si>
  <si>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</si>
  <si>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</si>
  <si>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</si>
  <si>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</si>
  <si>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</si>
  <si>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</si>
  <si>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</si>
  <si>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</si>
  <si>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</si>
  <si>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</si>
  <si>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</si>
  <si>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</si>
  <si>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</si>
  <si>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</si>
  <si>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</si>
  <si>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</si>
  <si>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</si>
  <si>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</si>
  <si>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</si>
  <si>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</si>
  <si>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</si>
  <si>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</si>
  <si>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</si>
  <si>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</si>
  <si>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</si>
  <si>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</si>
  <si>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</si>
  <si>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</si>
  <si>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</si>
  <si>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</si>
  <si>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</si>
  <si>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</si>
  <si>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</si>
  <si>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</si>
  <si>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</si>
  <si>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</si>
  <si>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</si>
  <si>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</si>
  <si>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</si>
  <si>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</si>
  <si>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</si>
  <si>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</si>
  <si>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</si>
  <si>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</si>
  <si>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</si>
  <si>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</si>
  <si>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</si>
  <si>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</si>
  <si>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</si>
  <si>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</si>
  <si>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</si>
  <si>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</si>
  <si>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</si>
  <si>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</si>
  <si>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</si>
  <si>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</si>
  <si>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</si>
  <si>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</si>
  <si>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</si>
  <si>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</si>
  <si>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</si>
  <si>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</si>
  <si>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</si>
  <si>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</si>
  <si>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</si>
  <si>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</si>
  <si>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</si>
  <si>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</si>
  <si>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</si>
  <si>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</si>
  <si>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</si>
  <si>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</si>
  <si>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</si>
  <si>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</si>
  <si>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</si>
  <si>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</si>
  <si>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</si>
  <si>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</si>
  <si>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</si>
  <si>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</si>
  <si>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</si>
  <si>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</si>
  <si>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</si>
  <si>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</si>
  <si>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</si>
  <si>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</si>
  <si>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</si>
  <si>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</si>
  <si>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</si>
  <si>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</si>
  <si>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</si>
  <si>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</si>
  <si>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</si>
  <si>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</si>
  <si>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</si>
  <si>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</si>
  <si>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</si>
  <si>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</si>
  <si>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</si>
  <si>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</si>
  <si>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</si>
  <si>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</si>
  <si>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</si>
  <si>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</si>
  <si>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</si>
  <si>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</si>
  <si>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</si>
  <si>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</si>
  <si>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</si>
  <si>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</si>
  <si>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</si>
  <si>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</si>
  <si>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</si>
  <si>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</si>
  <si>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</si>
  <si>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</si>
  <si>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</si>
  <si>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</si>
  <si>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</si>
  <si>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</si>
  <si>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</si>
  <si>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</si>
  <si>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</si>
  <si>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</si>
  <si>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</si>
  <si>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</si>
  <si>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</si>
  <si>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</si>
  <si>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</si>
  <si>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</si>
  <si>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</si>
  <si>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</si>
  <si>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</si>
  <si>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</si>
  <si>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</si>
  <si>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</si>
  <si>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</si>
  <si>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</si>
  <si>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</si>
  <si>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</si>
  <si>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</si>
  <si>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</si>
  <si>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</si>
  <si>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</si>
  <si>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</si>
  <si>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</si>
  <si>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</si>
  <si>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</si>
  <si>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</si>
  <si>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</si>
  <si>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</si>
  <si>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</si>
  <si>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</si>
  <si>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</si>
  <si>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</si>
  <si>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</si>
  <si>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</si>
  <si>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</si>
  <si>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</si>
  <si>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</si>
  <si>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</si>
  <si>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</si>
  <si>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</si>
  <si>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</si>
  <si>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</si>
  <si>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</si>
  <si>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</si>
  <si>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</si>
  <si>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</si>
  <si>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</si>
  <si>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</si>
  <si>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</si>
  <si>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</si>
  <si>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</si>
  <si>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</si>
  <si>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</si>
  <si>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</si>
  <si>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</si>
  <si>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</si>
  <si>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</si>
  <si>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</si>
  <si>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</si>
  <si>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</si>
  <si>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</si>
  <si>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</si>
  <si>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</si>
  <si>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</si>
  <si>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</si>
  <si>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</si>
  <si>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</si>
  <si>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</si>
  <si>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</si>
  <si>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</si>
  <si>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</si>
  <si>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</si>
  <si>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</si>
  <si>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</si>
  <si>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</si>
  <si>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</si>
  <si>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</si>
  <si>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</si>
  <si>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</si>
  <si>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</si>
  <si>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</si>
  <si>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</si>
  <si>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</si>
  <si>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</si>
  <si>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</si>
  <si>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</si>
  <si>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</si>
  <si>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</si>
  <si>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</si>
  <si>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</si>
  <si>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</si>
  <si>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</si>
  <si>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</si>
  <si>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</si>
  <si>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</si>
  <si>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</si>
  <si>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</si>
  <si>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</si>
  <si>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</si>
  <si>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</si>
  <si>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</si>
  <si>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</si>
  <si>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</si>
  <si>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</si>
  <si>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</si>
  <si>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</si>
  <si>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</si>
  <si>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</si>
  <si>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</si>
  <si>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</si>
  <si>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</si>
  <si>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</si>
  <si>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</si>
  <si>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</si>
  <si>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</si>
  <si>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</si>
  <si>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</si>
  <si>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</si>
  <si>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</si>
  <si>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</si>
  <si>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</si>
  <si>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</si>
  <si>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</si>
  <si>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</si>
  <si>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</si>
  <si>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</si>
  <si>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</si>
  <si>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</si>
  <si>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</si>
  <si>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</si>
  <si>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</si>
  <si>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</si>
  <si>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</si>
  <si>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</si>
  <si>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</si>
  <si>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</si>
  <si>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</si>
  <si>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</si>
  <si>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</si>
  <si>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</si>
  <si>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</si>
  <si>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</si>
  <si>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</si>
  <si>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</si>
  <si>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</si>
  <si>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</si>
  <si>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</si>
  <si>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</si>
  <si>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</si>
  <si>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</si>
  <si>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</si>
  <si>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</si>
  <si>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</si>
  <si>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</si>
  <si>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</si>
  <si>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</si>
  <si>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</si>
  <si>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</si>
  <si>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</si>
  <si>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</si>
  <si>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</si>
  <si>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</si>
  <si>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</si>
  <si>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</si>
  <si>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</si>
  <si>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</si>
  <si>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</si>
  <si>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</si>
  <si>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</si>
  <si>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</si>
  <si>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</si>
  <si>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</si>
  <si>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</si>
  <si>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</si>
  <si>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</si>
  <si>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</si>
  <si>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</si>
  <si>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</si>
  <si>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</si>
  <si>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</si>
  <si>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</si>
  <si>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</si>
  <si>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</si>
  <si>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</si>
  <si>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</si>
  <si>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</si>
  <si>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</si>
  <si>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</si>
  <si>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</si>
  <si>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</si>
  <si>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</si>
  <si>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</si>
  <si>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</si>
  <si>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</si>
  <si>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</si>
  <si>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</si>
  <si>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</si>
  <si>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</si>
  <si>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</si>
  <si>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</si>
  <si>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</si>
  <si>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</si>
  <si>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</si>
  <si>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</si>
  <si>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</si>
  <si>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</si>
  <si>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</si>
  <si>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</si>
  <si>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</si>
  <si>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</si>
  <si>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</si>
  <si>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</si>
  <si>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</si>
  <si>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</si>
  <si>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</si>
  <si>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</si>
  <si>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</si>
  <si>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</si>
  <si>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</si>
  <si>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</si>
  <si>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</si>
  <si>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</si>
  <si>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</si>
  <si>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</si>
  <si>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</si>
  <si>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</si>
  <si>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</si>
  <si>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</si>
  <si>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</si>
  <si>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</si>
  <si>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</si>
  <si>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</si>
  <si>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</si>
  <si>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</si>
  <si>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</si>
  <si>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</si>
  <si>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</si>
  <si>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</si>
  <si>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</si>
  <si>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</si>
  <si>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</si>
  <si>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</si>
  <si>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</si>
  <si>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</si>
  <si>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</si>
  <si>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</si>
  <si>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</si>
  <si>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</si>
  <si>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</si>
  <si>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</si>
  <si>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</si>
  <si>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</si>
  <si>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</si>
  <si>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</si>
  <si>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</si>
  <si>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</si>
  <si>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</si>
  <si>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</si>
  <si>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</si>
  <si>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</si>
  <si>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</si>
  <si>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</si>
  <si>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</si>
  <si>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</si>
  <si>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</si>
  <si>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</si>
  <si>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</si>
  <si>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</si>
  <si>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</si>
  <si>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</si>
  <si>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</si>
  <si>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</si>
  <si>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</si>
  <si>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</si>
  <si>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</si>
  <si>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</si>
  <si>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</si>
  <si>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</si>
  <si>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</si>
  <si>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</si>
  <si>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</si>
  <si>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</si>
  <si>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</si>
  <si>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</si>
  <si>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</si>
  <si>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</si>
  <si>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</si>
  <si>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</si>
  <si>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</si>
  <si>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</si>
  <si>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</si>
  <si>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</si>
  <si>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</si>
  <si>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</si>
  <si>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</si>
  <si>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</si>
  <si>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</si>
  <si>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</si>
  <si>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</si>
  <si>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</si>
  <si>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</si>
  <si>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</si>
  <si>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</si>
  <si>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</si>
  <si>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</si>
  <si>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</si>
  <si>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</si>
  <si>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</si>
  <si>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</si>
  <si>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</si>
  <si>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</si>
  <si>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</si>
  <si>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</si>
  <si>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</si>
  <si>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</si>
  <si>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</si>
  <si>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</si>
  <si>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</si>
  <si>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</si>
  <si>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</si>
  <si>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</si>
  <si>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</si>
  <si>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</si>
  <si>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</si>
  <si>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</si>
  <si>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</si>
  <si>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</si>
  <si>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</si>
  <si>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</si>
  <si>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</si>
  <si>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</si>
  <si>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</si>
  <si>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</si>
  <si>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</si>
  <si>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</si>
  <si>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</si>
  <si>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</si>
  <si>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</si>
  <si>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</si>
  <si>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</si>
  <si>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</si>
  <si>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</si>
  <si>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</si>
  <si>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</si>
  <si>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</si>
  <si>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</si>
  <si>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</si>
  <si>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</si>
  <si>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</si>
  <si>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</si>
  <si>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</si>
  <si>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</si>
  <si>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</si>
  <si>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</si>
  <si>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</si>
  <si>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</si>
  <si>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</si>
  <si>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</si>
  <si>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</si>
  <si>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</si>
  <si>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</si>
  <si>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</si>
  <si>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</si>
  <si>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</si>
  <si>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</si>
  <si>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</si>
  <si>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</si>
  <si>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</si>
  <si>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</si>
  <si>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</si>
  <si>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</si>
  <si>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</si>
  <si>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</si>
  <si>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</si>
  <si>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</si>
  <si>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</si>
  <si>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</si>
  <si>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</si>
  <si>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</si>
  <si>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</si>
  <si>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</si>
  <si>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</si>
  <si>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</si>
  <si>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</si>
  <si>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</si>
  <si>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</si>
  <si>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</si>
  <si>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</si>
  <si>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</si>
  <si>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</si>
  <si>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</si>
  <si>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</si>
  <si>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</si>
  <si>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</si>
  <si>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</si>
  <si>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</si>
  <si>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</si>
  <si>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</si>
  <si>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</si>
  <si>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</si>
  <si>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</si>
  <si>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</si>
  <si>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</si>
  <si>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</si>
  <si>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</si>
  <si>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</si>
  <si>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</si>
  <si>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</si>
  <si>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</si>
  <si>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</si>
  <si>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</si>
  <si>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</si>
  <si>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</si>
  <si>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</si>
  <si>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</si>
  <si>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</si>
  <si>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</si>
  <si>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</si>
  <si>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</si>
  <si>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</si>
  <si>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</si>
  <si>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</si>
  <si>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</si>
  <si>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</si>
  <si>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</si>
  <si>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</si>
  <si>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</si>
  <si>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</si>
  <si>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</si>
  <si>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</si>
  <si>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</si>
  <si>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</si>
  <si>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</si>
  <si>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</si>
  <si>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</si>
  <si>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</si>
  <si>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</si>
  <si>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</si>
  <si>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</si>
  <si>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</si>
  <si>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</si>
  <si>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</si>
  <si>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</si>
  <si>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</si>
  <si>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</si>
  <si>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</si>
  <si>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</si>
  <si>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</si>
  <si>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</si>
  <si>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</si>
  <si>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</si>
  <si>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</si>
  <si>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</si>
  <si>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</si>
  <si>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</si>
  <si>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</si>
  <si>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</si>
  <si>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</si>
  <si>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</si>
  <si>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</si>
  <si>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</si>
  <si>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</si>
  <si>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</si>
  <si>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</si>
  <si>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</si>
  <si>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</si>
  <si>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</si>
  <si>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</si>
  <si>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</si>
  <si>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</si>
  <si>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</si>
  <si>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</si>
  <si>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</si>
  <si>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</si>
  <si>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</si>
  <si>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</si>
  <si>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</si>
  <si>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</si>
  <si>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</si>
  <si>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</si>
  <si>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</si>
  <si>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</si>
  <si>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</si>
  <si>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</si>
  <si>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</si>
  <si>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</si>
  <si>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</si>
  <si>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</si>
  <si>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</si>
  <si>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</si>
  <si>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</si>
  <si>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</si>
  <si>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</si>
  <si>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</si>
  <si>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</si>
  <si>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</si>
  <si>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</si>
  <si>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</si>
  <si>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</si>
  <si>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</si>
  <si>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</si>
  <si>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</si>
  <si>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</si>
  <si>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</si>
  <si>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</si>
  <si>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</si>
  <si>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</si>
  <si>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</si>
  <si>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</si>
  <si>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</si>
  <si>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</si>
  <si>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</si>
  <si>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</si>
  <si>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</si>
  <si>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</si>
  <si>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</si>
  <si>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</si>
  <si>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</si>
  <si>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</si>
  <si>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</si>
  <si>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</si>
  <si>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</si>
  <si>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</si>
  <si>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</si>
  <si>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</si>
  <si>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</si>
  <si>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</si>
  <si>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</si>
  <si>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</si>
  <si>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</si>
  <si>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</si>
  <si>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</si>
  <si>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</si>
  <si>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</si>
  <si>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</si>
  <si>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</si>
  <si>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</si>
  <si>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</si>
  <si>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</si>
  <si>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</si>
  <si>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</si>
  <si>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</si>
  <si>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</si>
  <si>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</si>
  <si>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</si>
  <si>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</si>
  <si>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</si>
  <si>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</si>
  <si>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</si>
  <si>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</si>
  <si>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</si>
  <si>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</si>
  <si>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</si>
  <si>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</si>
  <si>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</si>
  <si>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</si>
  <si>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</si>
  <si>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</si>
  <si>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</si>
  <si>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</si>
  <si>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</si>
  <si>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</si>
  <si>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</si>
  <si>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</si>
  <si>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</si>
  <si>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</si>
  <si>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</si>
  <si>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</si>
  <si>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</si>
  <si>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</si>
  <si>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</si>
  <si>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</si>
  <si>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</si>
  <si>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</si>
  <si>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</si>
  <si>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</si>
  <si>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</si>
  <si>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</si>
  <si>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</si>
  <si>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</si>
  <si>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</si>
  <si>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</si>
  <si>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</si>
  <si>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</si>
  <si>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</si>
  <si>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</si>
  <si>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</si>
  <si>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</si>
  <si>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</si>
  <si>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</si>
  <si>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</si>
  <si>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</si>
  <si>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</si>
  <si>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</si>
  <si>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</si>
  <si>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</si>
  <si>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</si>
  <si>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</si>
  <si>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</si>
  <si>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</si>
  <si>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</si>
  <si>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</si>
  <si>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</si>
  <si>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</si>
  <si>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</si>
  <si>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</si>
  <si>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</si>
  <si>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</si>
  <si>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</si>
  <si>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</si>
  <si>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</si>
  <si>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</si>
  <si>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</si>
  <si>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</si>
  <si>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</si>
  <si>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</si>
  <si>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</si>
  <si>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</si>
  <si>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</si>
  <si>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</si>
  <si>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</si>
  <si>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</si>
  <si>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</si>
  <si>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</si>
  <si>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</si>
  <si>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</si>
  <si>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</si>
  <si>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</si>
  <si>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</si>
  <si>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</si>
  <si>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</si>
  <si>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</si>
  <si>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</si>
  <si>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</si>
  <si>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</si>
  <si>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</si>
  <si>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</si>
  <si>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</si>
  <si>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</si>
  <si>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</si>
  <si>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</si>
  <si>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</si>
  <si>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</si>
  <si>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</si>
  <si>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</si>
  <si>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</si>
  <si>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</si>
  <si>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</si>
  <si>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</si>
  <si>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</si>
  <si>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</si>
  <si>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</si>
  <si>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</si>
  <si>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</si>
  <si>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</si>
  <si>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</si>
  <si>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</si>
  <si>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</si>
  <si>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</si>
  <si>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</si>
  <si>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</si>
  <si>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</si>
  <si>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</si>
  <si>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</si>
  <si>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</si>
  <si>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</si>
  <si>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</si>
  <si>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</si>
  <si>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</si>
  <si>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</si>
  <si>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</si>
  <si>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</si>
  <si>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</si>
  <si>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</si>
  <si>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</si>
  <si>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</si>
  <si>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</si>
  <si>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</si>
  <si>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</si>
  <si>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</si>
  <si>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</si>
  <si>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</si>
  <si>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</si>
  <si>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</si>
  <si>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</si>
  <si>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</si>
  <si>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</si>
  <si>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</si>
  <si>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</si>
  <si>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</si>
  <si>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</si>
  <si>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</si>
  <si>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</si>
  <si>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</si>
  <si>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</si>
  <si>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</si>
  <si>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</si>
  <si>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</si>
  <si>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</si>
  <si>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</si>
  <si>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</si>
  <si>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</si>
  <si>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</si>
  <si>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</si>
  <si>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</si>
  <si>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</si>
  <si>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</si>
  <si>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</si>
  <si>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</si>
  <si>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</si>
  <si>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</si>
  <si>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</si>
  <si>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</si>
  <si>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</si>
  <si>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</si>
  <si>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</si>
  <si>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</si>
  <si>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</si>
  <si>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</si>
  <si>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</si>
  <si>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</si>
  <si>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</si>
  <si>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</si>
  <si>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</si>
  <si>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</si>
  <si>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</si>
  <si>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</si>
  <si>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</si>
  <si>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</si>
  <si>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</si>
  <si>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</si>
  <si>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</si>
  <si>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</si>
  <si>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</si>
  <si>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</si>
  <si>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</si>
  <si>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</si>
  <si>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</si>
  <si>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</si>
  <si>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</si>
  <si>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</si>
  <si>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</si>
  <si>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</si>
  <si>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</si>
  <si>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</si>
  <si>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</si>
  <si>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</si>
  <si>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</si>
  <si>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</si>
  <si>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</si>
  <si>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</si>
  <si>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</si>
  <si>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</si>
  <si>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</si>
  <si>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</si>
  <si>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</si>
  <si>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</si>
  <si>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</si>
  <si>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</si>
  <si>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</si>
  <si>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</si>
  <si>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</si>
  <si>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</si>
  <si>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</si>
  <si>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</si>
  <si>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</si>
  <si>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</si>
  <si>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</si>
  <si>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</si>
  <si>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</si>
  <si>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</si>
  <si>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</si>
  <si>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</si>
  <si>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</si>
  <si>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</si>
  <si>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</si>
  <si>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</si>
  <si>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</si>
  <si>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</si>
  <si>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</si>
  <si>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</si>
  <si>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</si>
  <si>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</si>
  <si>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</si>
  <si>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</si>
  <si>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</si>
  <si>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</si>
  <si>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</si>
  <si>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</si>
  <si>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</si>
  <si>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</si>
  <si>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</si>
  <si>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</si>
  <si>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</si>
  <si>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</si>
  <si>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</si>
  <si>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</si>
  <si>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</si>
  <si>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</si>
  <si>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</si>
  <si>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</si>
  <si>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</si>
  <si>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</si>
  <si>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</si>
  <si>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</si>
  <si>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</si>
  <si>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</si>
  <si>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</si>
  <si>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</si>
  <si>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</si>
  <si>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</si>
  <si>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</si>
  <si>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</si>
  <si>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</si>
  <si>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</si>
  <si>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</si>
  <si>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</si>
  <si>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</si>
  <si>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</si>
  <si>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</si>
  <si>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</si>
  <si>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</si>
  <si>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</si>
  <si>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</si>
  <si>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</si>
  <si>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</si>
  <si>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</si>
  <si>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</si>
  <si>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</si>
  <si>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</si>
  <si>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</si>
  <si>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</si>
  <si>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</si>
  <si>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</si>
  <si>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</si>
  <si>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</si>
  <si>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</si>
  <si>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</si>
  <si>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</si>
  <si>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</si>
  <si>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</si>
  <si>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</si>
  <si>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</si>
  <si>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</si>
  <si>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</si>
  <si>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</si>
  <si>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</si>
  <si>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</si>
  <si>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</si>
  <si>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</si>
  <si>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</si>
  <si>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</si>
  <si>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</si>
  <si>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</si>
  <si>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</si>
  <si>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</si>
  <si>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</si>
  <si>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</si>
  <si>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</si>
  <si>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</si>
  <si>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</si>
  <si>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</si>
  <si>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</si>
  <si>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</si>
  <si>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</si>
  <si>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</si>
  <si>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</si>
  <si>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</si>
  <si>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</si>
  <si>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</si>
  <si>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</si>
  <si>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</si>
  <si>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</si>
  <si>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</si>
  <si>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</si>
  <si>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</si>
  <si>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</si>
  <si>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</si>
  <si>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</si>
  <si>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</si>
  <si>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</si>
  <si>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</si>
  <si>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</si>
  <si>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</si>
  <si>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</si>
  <si>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</si>
  <si>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</si>
  <si>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</si>
  <si>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</si>
  <si>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</si>
  <si>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</si>
  <si>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</si>
  <si>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</si>
  <si>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</si>
  <si>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</si>
  <si>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</si>
  <si>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</si>
  <si>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</si>
  <si>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</si>
  <si>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</si>
  <si>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</si>
  <si>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</si>
  <si>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</si>
  <si>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</si>
  <si>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</si>
  <si>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</si>
  <si>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</si>
  <si>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</si>
  <si>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</si>
  <si>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</si>
  <si>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</si>
  <si>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</si>
  <si>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</si>
  <si>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</si>
  <si>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</si>
  <si>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</si>
  <si>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</si>
  <si>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</si>
  <si>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</si>
  <si>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</si>
  <si>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</si>
  <si>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</si>
  <si>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</si>
  <si>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</si>
  <si>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</si>
  <si>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</si>
  <si>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</si>
  <si>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</si>
  <si>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</si>
  <si>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</si>
  <si>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</si>
  <si>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</si>
  <si>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</si>
  <si>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</si>
  <si>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</si>
  <si>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</si>
  <si>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</si>
  <si>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</si>
  <si>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</si>
  <si>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</si>
  <si>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</si>
  <si>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</si>
  <si>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</si>
  <si>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</si>
  <si>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</si>
  <si>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</si>
  <si>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</si>
  <si>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</si>
  <si>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</si>
  <si>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</si>
  <si>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</si>
  <si>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</si>
  <si>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</si>
  <si>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</si>
  <si>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</si>
  <si>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</si>
  <si>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</si>
  <si>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</si>
  <si>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</si>
  <si>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</si>
  <si>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</si>
  <si>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</si>
  <si>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</si>
  <si>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</si>
  <si>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</si>
  <si>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</si>
  <si>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</si>
  <si>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</si>
  <si>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</si>
  <si>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</si>
  <si>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</si>
  <si>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</si>
  <si>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</si>
  <si>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</si>
  <si>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</si>
  <si>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</si>
  <si>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</si>
  <si>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</si>
  <si>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</si>
  <si>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</si>
  <si>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</si>
  <si>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</si>
  <si>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</si>
  <si>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</si>
  <si>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</si>
  <si>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</si>
  <si>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</si>
  <si>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</si>
  <si>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</si>
  <si>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</si>
  <si>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</si>
  <si>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</si>
  <si>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</si>
  <si>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</si>
  <si>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</si>
  <si>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</si>
  <si>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</si>
  <si>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</si>
  <si>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</si>
  <si>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</si>
  <si>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</si>
  <si>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</si>
  <si>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</si>
  <si>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</si>
  <si>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</si>
  <si>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</si>
  <si>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</si>
  <si>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</si>
  <si>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</si>
  <si>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</si>
  <si>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</si>
  <si>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</si>
  <si>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</si>
  <si>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</si>
  <si>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</si>
  <si>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</si>
  <si>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</si>
  <si>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</si>
  <si>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</si>
  <si>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</si>
  <si>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</si>
  <si>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</si>
  <si>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</si>
  <si>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</si>
  <si>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</si>
  <si>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</si>
  <si>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</si>
  <si>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</si>
  <si>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</si>
  <si>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</si>
  <si>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</si>
  <si>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</si>
  <si>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</si>
  <si>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</si>
  <si>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</si>
  <si>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</si>
  <si>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</si>
  <si>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</si>
  <si>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</si>
  <si>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</si>
  <si>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</si>
  <si>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</si>
  <si>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</si>
  <si>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</si>
  <si>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</si>
  <si>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</si>
  <si>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</si>
  <si>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</si>
  <si>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</si>
  <si>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</si>
  <si>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</si>
  <si>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</si>
  <si>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</si>
  <si>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</si>
  <si>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</si>
  <si>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</si>
  <si>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</si>
  <si>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</si>
  <si>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</si>
  <si>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</si>
  <si>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</si>
  <si>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</si>
  <si>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</si>
  <si>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</si>
  <si>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</si>
  <si>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</si>
  <si>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</si>
  <si>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</si>
  <si>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</si>
  <si>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</si>
  <si>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</si>
  <si>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</si>
  <si>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</si>
  <si>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</si>
  <si>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</si>
  <si>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</si>
  <si>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</si>
  <si>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</si>
  <si>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</si>
  <si>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</si>
  <si>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</si>
  <si>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</si>
  <si>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</si>
  <si>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</si>
  <si>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</si>
  <si>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</si>
  <si>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</si>
  <si>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</si>
  <si>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</si>
  <si>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</si>
  <si>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</si>
  <si>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</si>
  <si>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</si>
  <si>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</si>
  <si>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</si>
  <si>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</si>
  <si>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</si>
  <si>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</si>
  <si>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</si>
  <si>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</si>
  <si>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</si>
  <si>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</si>
  <si>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</si>
  <si>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</si>
  <si>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</si>
  <si>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</si>
  <si>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</si>
  <si>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</si>
  <si>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</si>
  <si>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</si>
  <si>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</si>
  <si>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</si>
  <si>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</si>
  <si>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</si>
  <si>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</si>
  <si>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</si>
  <si>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</si>
  <si>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</si>
  <si>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</si>
  <si>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</si>
  <si>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</si>
  <si>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</si>
  <si>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</si>
  <si>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</si>
  <si>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</si>
  <si>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</si>
  <si>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</si>
  <si>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</si>
  <si>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</si>
  <si>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</si>
  <si>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</si>
  <si>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</si>
  <si>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</si>
  <si>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</si>
  <si>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</si>
  <si>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</si>
  <si>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</si>
  <si>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</si>
  <si>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</si>
  <si>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</si>
  <si>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</si>
  <si>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</si>
  <si>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</si>
  <si>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</si>
  <si>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</si>
  <si>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</si>
  <si>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</si>
  <si>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</si>
  <si>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</si>
  <si>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</si>
  <si>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</si>
  <si>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</si>
  <si>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</si>
  <si>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</si>
  <si>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</si>
  <si>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</si>
  <si>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</si>
  <si>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</si>
  <si>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</si>
  <si>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</si>
  <si>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</si>
  <si>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</si>
  <si>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</si>
  <si>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</si>
  <si>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</si>
  <si>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</si>
  <si>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</si>
  <si>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</si>
  <si>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</si>
  <si>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</si>
  <si>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</si>
  <si>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</si>
  <si>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</si>
  <si>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</si>
  <si>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</si>
  <si>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</si>
  <si>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</si>
  <si>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</si>
  <si>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</si>
  <si>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</si>
  <si>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</si>
  <si>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</si>
  <si>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</si>
  <si>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</si>
  <si>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</si>
  <si>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</si>
  <si>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</si>
  <si>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</si>
  <si>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</si>
  <si>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</si>
  <si>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</si>
  <si>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</si>
  <si>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</si>
  <si>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</si>
  <si>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</si>
  <si>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</si>
  <si>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</si>
  <si>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</si>
  <si>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</si>
  <si>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</si>
  <si>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</si>
  <si>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</si>
  <si>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</si>
  <si>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</si>
  <si>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</si>
  <si>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</si>
  <si>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</si>
  <si>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</si>
  <si>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</si>
  <si>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</si>
  <si>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</si>
  <si>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</si>
  <si>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</si>
  <si>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</si>
  <si>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</si>
  <si>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</si>
  <si>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</si>
  <si>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</si>
  <si>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</si>
  <si>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</si>
  <si>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</si>
  <si>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</si>
  <si>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</si>
  <si>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</si>
  <si>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</si>
  <si>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</si>
  <si>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</si>
  <si>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</si>
  <si>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</si>
  <si>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</si>
  <si>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</si>
  <si>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</si>
  <si>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</si>
  <si>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</si>
  <si>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</si>
  <si>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</si>
  <si>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</si>
  <si>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</si>
  <si>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</si>
  <si>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</si>
  <si>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</si>
  <si>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</si>
  <si>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</si>
  <si>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</si>
  <si>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</si>
  <si>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</si>
  <si>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</si>
  <si>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</si>
  <si>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</si>
  <si>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</si>
  <si>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</si>
  <si>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</si>
  <si>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</si>
  <si>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</si>
  <si>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</si>
  <si>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</si>
  <si>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</si>
  <si>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</si>
  <si>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</si>
  <si>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</si>
  <si>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</si>
  <si>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</si>
  <si>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</si>
  <si>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</si>
  <si>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</si>
  <si>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</si>
  <si>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</si>
  <si>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</si>
  <si>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</si>
  <si>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</si>
  <si>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</si>
  <si>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</si>
  <si>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</si>
  <si>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</si>
  <si>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</si>
  <si>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</si>
  <si>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</si>
  <si>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</si>
  <si>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</si>
  <si>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</si>
  <si>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</si>
  <si>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</si>
  <si>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</si>
  <si>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</si>
  <si>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</si>
  <si>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</si>
  <si>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</si>
  <si>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</si>
  <si>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</si>
  <si>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</si>
  <si>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</si>
  <si>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</si>
  <si>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</si>
  <si>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</si>
  <si>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</si>
  <si>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</si>
  <si>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</si>
  <si>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</si>
  <si>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</si>
  <si>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</si>
  <si>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</si>
  <si>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</si>
  <si>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</si>
  <si>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</si>
  <si>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</si>
  <si>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</si>
  <si>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</si>
  <si>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</si>
  <si>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</si>
  <si>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</si>
  <si>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</si>
  <si>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</si>
  <si>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</si>
  <si>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</si>
  <si>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</si>
  <si>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</si>
  <si>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</si>
  <si>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</si>
  <si>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</si>
  <si>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</si>
  <si>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</si>
  <si>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</si>
  <si>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</si>
  <si>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</si>
  <si>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</si>
  <si>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</si>
  <si>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</si>
  <si>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</si>
  <si>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</si>
  <si>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</si>
  <si>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</si>
  <si>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</si>
  <si>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</si>
  <si>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</si>
  <si>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</si>
  <si>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</si>
  <si>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</si>
  <si>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</si>
  <si>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</si>
  <si>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</si>
  <si>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</si>
  <si>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</si>
  <si>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</si>
  <si>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</si>
  <si>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</si>
  <si>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</si>
  <si>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</si>
  <si>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</si>
  <si>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</si>
  <si>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</si>
  <si>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</si>
  <si>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</si>
  <si>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</si>
  <si>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</si>
  <si>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</si>
  <si>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</si>
  <si>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</si>
  <si>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</si>
  <si>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</si>
  <si>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</si>
  <si>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</si>
  <si>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</si>
  <si>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</si>
  <si>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</si>
  <si>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</si>
  <si>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</si>
  <si>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</si>
  <si>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</si>
  <si>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</si>
  <si>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</si>
  <si>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</si>
  <si>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</si>
  <si>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</si>
  <si>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</si>
  <si>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</si>
  <si>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</si>
  <si>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</si>
  <si>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</si>
  <si>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</si>
  <si>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</si>
  <si>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</si>
  <si>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</si>
  <si>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</si>
  <si>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</si>
  <si>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</si>
  <si>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</si>
  <si>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</si>
  <si>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</si>
  <si>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</si>
  <si>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</si>
  <si>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</si>
  <si>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</si>
  <si>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</si>
  <si>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</si>
  <si>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</si>
  <si>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</si>
  <si>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</si>
  <si>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</si>
  <si>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</si>
  <si>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</si>
  <si>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</si>
  <si>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</si>
  <si>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</si>
  <si>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</si>
  <si>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</si>
  <si>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</si>
  <si>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</si>
  <si>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</si>
  <si>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</si>
  <si>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</si>
  <si>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</si>
  <si>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</si>
  <si>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</si>
  <si>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</si>
  <si>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</si>
  <si>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</si>
  <si>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</si>
  <si>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</si>
  <si>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</si>
  <si>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</si>
  <si>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</si>
  <si>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</si>
  <si>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</si>
  <si>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</si>
  <si>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</si>
  <si>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</si>
  <si>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</si>
  <si>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</si>
  <si>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</si>
  <si>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</si>
  <si>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</si>
  <si>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</si>
  <si>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</si>
  <si>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</si>
  <si>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</si>
  <si>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</si>
  <si>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</si>
  <si>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</si>
  <si>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</si>
  <si>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</si>
  <si>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</si>
  <si>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</si>
  <si>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</si>
  <si>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</si>
  <si>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</si>
  <si>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</si>
  <si>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</si>
  <si>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</si>
  <si>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</si>
  <si>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</si>
  <si>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</si>
  <si>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</si>
  <si>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</si>
  <si>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</si>
  <si>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</si>
  <si>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</si>
  <si>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</si>
  <si>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</si>
  <si>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</si>
  <si>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</si>
  <si>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</si>
  <si>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</si>
  <si>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</si>
  <si>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</si>
  <si>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</si>
  <si>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</si>
  <si>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</si>
  <si>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</si>
  <si>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</si>
  <si>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</si>
  <si>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</si>
  <si>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</si>
  <si>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</si>
  <si>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</si>
  <si>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</si>
  <si>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</si>
  <si>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</si>
  <si>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</si>
  <si>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</si>
  <si>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</si>
  <si>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</si>
  <si>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</si>
  <si>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</si>
  <si>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</si>
  <si>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</si>
  <si>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</si>
  <si>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</si>
  <si>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</si>
  <si>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</si>
  <si>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</si>
  <si>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</si>
  <si>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</si>
  <si>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</si>
  <si>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</si>
  <si>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</si>
  <si>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</si>
  <si>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</si>
  <si>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</si>
  <si>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</si>
  <si>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</si>
  <si>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</si>
  <si>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</si>
  <si>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</si>
  <si>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</si>
  <si>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</si>
  <si>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</si>
  <si>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</si>
  <si>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</si>
  <si>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</si>
  <si>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</si>
  <si>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</si>
  <si>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</si>
  <si>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</si>
  <si>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</si>
  <si>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</si>
  <si>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</si>
  <si>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</si>
  <si>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</si>
  <si>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</si>
  <si>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</si>
  <si>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</si>
  <si>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</si>
  <si>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</si>
  <si>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</si>
  <si>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</si>
  <si>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</si>
  <si>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</si>
  <si>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</si>
  <si>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</si>
  <si>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</si>
  <si>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</si>
  <si>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</si>
  <si>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</si>
  <si>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</si>
  <si>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</si>
  <si>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</si>
  <si>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</si>
  <si>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</si>
  <si>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</si>
  <si>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</si>
  <si>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</si>
  <si>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</si>
  <si>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</si>
  <si>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</si>
  <si>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</si>
  <si>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</si>
  <si>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</si>
  <si>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</si>
  <si>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</si>
  <si>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</si>
  <si>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</si>
  <si>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</si>
  <si>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</si>
  <si>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</si>
  <si>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</si>
  <si>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</si>
  <si>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</si>
  <si>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</si>
  <si>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</si>
  <si>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</si>
  <si>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</si>
  <si>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</si>
  <si>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</si>
  <si>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</si>
  <si>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</si>
  <si>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</si>
  <si>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</si>
  <si>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</si>
  <si>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</si>
  <si>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</si>
  <si>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</si>
  <si>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</si>
  <si>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</si>
  <si>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</si>
  <si>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</si>
  <si>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</si>
  <si>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</si>
  <si>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</si>
  <si>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</si>
  <si>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</si>
  <si>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</si>
  <si>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</si>
  <si>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</si>
  <si>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</si>
  <si>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</si>
  <si>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</si>
  <si>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</si>
  <si>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</si>
  <si>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</si>
  <si>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</si>
  <si>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</si>
  <si>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</si>
  <si>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</si>
  <si>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</si>
  <si>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</si>
  <si>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</si>
  <si>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</si>
  <si>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</si>
  <si>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</si>
  <si>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</si>
  <si>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</si>
  <si>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</si>
  <si>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</si>
  <si>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</si>
  <si>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</si>
  <si>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</si>
  <si>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</si>
  <si>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</si>
  <si>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</si>
  <si>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</si>
  <si>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</si>
  <si>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</si>
  <si>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</si>
  <si>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</si>
  <si>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</si>
  <si>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</si>
  <si>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</si>
  <si>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</si>
  <si>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</si>
  <si>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</si>
  <si>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</si>
  <si>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</si>
  <si>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</si>
  <si>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</si>
  <si>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</si>
  <si>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</si>
  <si>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</si>
  <si>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</si>
  <si>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</si>
  <si>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</si>
  <si>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</si>
  <si>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</si>
  <si>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</si>
  <si>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</si>
  <si>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</si>
  <si>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</si>
  <si>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</si>
  <si>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</si>
  <si>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</si>
  <si>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</si>
  <si>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</si>
  <si>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</si>
  <si>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</si>
  <si>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</si>
  <si>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</si>
  <si>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</si>
  <si>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</si>
  <si>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</si>
  <si>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</si>
  <si>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</si>
  <si>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</si>
  <si>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</si>
  <si>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</si>
  <si>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</si>
  <si>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</si>
  <si>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</si>
  <si>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</si>
  <si>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</si>
  <si>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</si>
  <si>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</si>
  <si>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</si>
  <si>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</si>
  <si>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</si>
  <si>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</si>
  <si>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</si>
  <si>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</si>
  <si>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</si>
  <si>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</si>
  <si>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</si>
  <si>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</si>
  <si>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</si>
  <si>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</si>
  <si>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</si>
  <si>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</si>
  <si>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</si>
  <si>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</si>
  <si>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</si>
  <si>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</si>
  <si>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</si>
  <si>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</si>
  <si>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</si>
  <si>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</si>
  <si>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</si>
  <si>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</si>
  <si>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</si>
  <si>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</si>
  <si>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</si>
  <si>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</si>
  <si>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</si>
  <si>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</si>
  <si>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</si>
  <si>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</si>
  <si>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</si>
  <si>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</si>
  <si>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</si>
  <si>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</si>
  <si>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</si>
  <si>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</si>
  <si>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</si>
  <si>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</si>
  <si>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</si>
  <si>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</si>
  <si>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</si>
  <si>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</si>
  <si>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</si>
  <si>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</si>
  <si>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</si>
  <si>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</si>
  <si>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</si>
  <si>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</si>
  <si>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</si>
  <si>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</si>
  <si>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</si>
  <si>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</si>
  <si>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</si>
  <si>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</si>
  <si>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</si>
  <si>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</si>
  <si>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</si>
  <si>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</si>
  <si>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</si>
  <si>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</si>
  <si>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</si>
  <si>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</si>
  <si>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</si>
  <si>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</si>
  <si>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</si>
  <si>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</si>
  <si>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</si>
  <si>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</si>
  <si>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</si>
  <si>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</si>
  <si>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</si>
  <si>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</si>
  <si>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</si>
  <si>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</si>
  <si>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</si>
  <si>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</si>
  <si>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</si>
  <si>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</si>
  <si>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</si>
  <si>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</si>
  <si>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</si>
  <si>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</si>
  <si>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</si>
  <si>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</si>
  <si>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</si>
  <si>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</si>
  <si>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</si>
  <si>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</si>
  <si>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</si>
  <si>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</si>
  <si>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</si>
  <si>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</si>
  <si>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</si>
  <si>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</si>
  <si>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</si>
  <si>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</si>
  <si>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</si>
  <si>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</si>
  <si>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</si>
  <si>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</si>
  <si>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</si>
  <si>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</si>
  <si>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</si>
  <si>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</si>
  <si>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</si>
  <si>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</si>
  <si>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</si>
  <si>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</si>
  <si>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</si>
  <si>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</si>
  <si>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</si>
  <si>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</si>
  <si>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</si>
  <si>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</si>
  <si>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</si>
  <si>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</si>
  <si>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</si>
  <si>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</si>
  <si>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</si>
  <si>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</si>
  <si>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</si>
  <si>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</si>
  <si>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</si>
  <si>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</si>
  <si>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</si>
  <si>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</si>
  <si>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</si>
  <si>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</si>
  <si>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</si>
  <si>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</si>
  <si>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</si>
  <si>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</si>
  <si>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</si>
  <si>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</si>
  <si>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</si>
  <si>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</si>
  <si>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</si>
  <si>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</si>
  <si>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</si>
  <si>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</si>
  <si>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</si>
  <si>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</si>
  <si>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</si>
  <si>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</si>
  <si>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</si>
  <si>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</si>
  <si>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</si>
  <si>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</si>
  <si>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</si>
  <si>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</si>
  <si>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</si>
  <si>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</si>
  <si>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</si>
  <si>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</si>
  <si>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</si>
  <si>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</si>
  <si>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</si>
  <si>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</si>
  <si>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</si>
  <si>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</si>
  <si>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</si>
  <si>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</si>
  <si>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</si>
  <si>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</si>
  <si>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</si>
  <si>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</si>
  <si>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</si>
  <si>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</si>
  <si>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</si>
  <si>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</si>
  <si>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</si>
  <si>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</si>
  <si>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</si>
  <si>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</si>
  <si>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</si>
  <si>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</si>
  <si>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</si>
  <si>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</si>
  <si>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</si>
  <si>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</si>
  <si>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</si>
  <si>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</si>
  <si>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</si>
  <si>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</si>
  <si>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</si>
  <si>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</si>
  <si>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</si>
  <si>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</si>
  <si>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</si>
  <si>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</si>
  <si>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</si>
  <si>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</si>
  <si>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</si>
  <si>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</si>
  <si>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</si>
  <si>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</si>
  <si>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</si>
  <si>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</si>
  <si>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</si>
  <si>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</si>
  <si>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</si>
  <si>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</si>
  <si>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</si>
  <si>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</si>
  <si>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</si>
  <si>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</si>
  <si>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</si>
  <si>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</si>
  <si>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</si>
  <si>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</si>
  <si>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</si>
  <si>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</si>
  <si>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</si>
  <si>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</si>
  <si>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</si>
  <si>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</si>
  <si>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</si>
  <si>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</si>
  <si>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</si>
  <si>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</si>
  <si>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</si>
  <si>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</si>
  <si>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</si>
  <si>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</si>
  <si>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</si>
  <si>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</si>
  <si>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</si>
  <si>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</si>
  <si>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</si>
  <si>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</si>
  <si>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</si>
  <si>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</si>
  <si>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</si>
  <si>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</si>
  <si>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</si>
  <si>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</si>
  <si>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</si>
  <si>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</si>
  <si>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</si>
  <si>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</si>
  <si>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</si>
  <si>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</si>
  <si>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</si>
  <si>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</si>
  <si>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</si>
  <si>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</si>
  <si>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</si>
  <si>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</si>
  <si>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</si>
  <si>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</si>
  <si>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</si>
  <si>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</si>
  <si>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</si>
  <si>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</si>
  <si>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</si>
  <si>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</si>
  <si>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</si>
  <si>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</si>
  <si>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</si>
  <si>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</si>
  <si>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</si>
  <si>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</si>
  <si>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</si>
  <si>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</si>
  <si>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</si>
  <si>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</si>
  <si>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</si>
  <si>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</si>
  <si>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</si>
  <si>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</si>
  <si>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</si>
  <si>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</si>
  <si>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</si>
  <si>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</si>
  <si>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</si>
  <si>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</si>
  <si>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</si>
  <si>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</si>
  <si>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</si>
  <si>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</si>
  <si>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</si>
  <si>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</si>
  <si>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</si>
  <si>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</si>
  <si>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</si>
  <si>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</si>
  <si>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</si>
  <si>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</si>
  <si>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</si>
  <si>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</si>
  <si>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</si>
  <si>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</si>
  <si>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</si>
  <si>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</si>
  <si>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</si>
  <si>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</si>
  <si>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</si>
  <si>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</si>
  <si>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</si>
  <si>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</si>
  <si>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</si>
  <si>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</si>
  <si>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</si>
  <si>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</si>
  <si>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</si>
  <si>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</si>
  <si>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</si>
  <si>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</si>
  <si>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</si>
  <si>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</si>
  <si>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</si>
  <si>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</si>
  <si>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</si>
  <si>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</si>
  <si>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</si>
  <si>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</si>
  <si>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</si>
  <si>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</si>
  <si>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</si>
  <si>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</si>
  <si>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</si>
  <si>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</si>
  <si>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</si>
  <si>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</si>
  <si>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</si>
  <si>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</si>
  <si>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</si>
  <si>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</si>
  <si>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</si>
  <si>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</si>
  <si>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</si>
  <si>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</si>
  <si>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</si>
  <si>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</si>
  <si>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</si>
  <si>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</si>
  <si>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</si>
  <si>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</si>
  <si>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</si>
  <si>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</si>
  <si>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</si>
  <si>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</si>
  <si>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</si>
  <si>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</si>
  <si>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</si>
  <si>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</si>
  <si>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</si>
  <si>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</si>
  <si>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</si>
  <si>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</si>
  <si>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</si>
  <si>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</si>
  <si>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</si>
  <si>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</si>
  <si>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</si>
  <si>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</si>
  <si>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</si>
  <si>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</si>
  <si>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</si>
  <si>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</si>
  <si>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</si>
  <si>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</si>
  <si>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</si>
  <si>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</si>
  <si>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</si>
  <si>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</si>
  <si>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</si>
  <si>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</si>
  <si>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</si>
  <si>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</si>
  <si>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</si>
  <si>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</si>
  <si>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</si>
  <si>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</si>
  <si>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</si>
  <si>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</si>
  <si>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</si>
  <si>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</si>
  <si>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</si>
  <si>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</si>
  <si>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</si>
  <si>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</si>
  <si>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</si>
  <si>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</si>
  <si>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</si>
  <si>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</si>
  <si>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</si>
  <si>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</si>
  <si>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</si>
  <si>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</si>
  <si>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</si>
  <si>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</si>
  <si>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</si>
  <si>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</si>
  <si>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</si>
  <si>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</si>
  <si>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</si>
  <si>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</si>
  <si>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</si>
  <si>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</si>
  <si>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</si>
  <si>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</si>
  <si>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</si>
  <si>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</si>
  <si>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</si>
  <si>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</si>
  <si>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</si>
  <si>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</si>
  <si>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</si>
  <si>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</si>
  <si>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</si>
  <si>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</si>
  <si>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</si>
  <si>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</si>
  <si>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</si>
  <si>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</si>
  <si>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</si>
  <si>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</si>
  <si>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</si>
  <si>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</si>
  <si>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</si>
  <si>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</si>
  <si>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</si>
  <si>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</si>
  <si>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</si>
  <si>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</si>
  <si>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</si>
  <si>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</si>
  <si>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</si>
  <si>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</si>
  <si>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</si>
  <si>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</si>
  <si>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</si>
  <si>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</si>
  <si>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</si>
  <si>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</si>
  <si>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</si>
  <si>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</si>
  <si>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</si>
  <si>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</si>
  <si>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</si>
  <si>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</si>
  <si>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</si>
  <si>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</si>
  <si>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</si>
  <si>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</si>
  <si>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</si>
  <si>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</si>
  <si>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</si>
  <si>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</si>
  <si>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</si>
  <si>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</si>
  <si>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</si>
  <si>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</si>
  <si>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</si>
  <si>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</si>
  <si>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</si>
  <si>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</si>
  <si>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</si>
  <si>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</si>
  <si>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</si>
  <si>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</si>
  <si>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</si>
  <si>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</si>
  <si>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</si>
  <si>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</si>
  <si>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</si>
  <si>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</si>
  <si>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</si>
  <si>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</si>
  <si>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</si>
  <si>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</si>
  <si>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</si>
  <si>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</si>
  <si>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</si>
  <si>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</si>
  <si>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</si>
  <si>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</si>
  <si>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</si>
  <si>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</si>
  <si>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</si>
  <si>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</si>
  <si>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</si>
  <si>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</si>
  <si>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</si>
  <si>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</si>
  <si>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</si>
  <si>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</si>
  <si>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</si>
  <si>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</si>
  <si>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</si>
  <si>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</si>
  <si>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</si>
  <si>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</si>
  <si>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</si>
  <si>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</si>
  <si>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</si>
  <si>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</si>
  <si>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</si>
  <si>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</si>
  <si>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</si>
  <si>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</si>
  <si>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</si>
  <si>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</si>
  <si>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</si>
  <si>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</si>
  <si>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</si>
  <si>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</si>
  <si>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</si>
  <si>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</si>
  <si>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</si>
  <si>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</si>
  <si>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</si>
  <si>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</si>
  <si>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</si>
  <si>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</si>
  <si>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</si>
  <si>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</si>
  <si>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</si>
  <si>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</si>
  <si>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</si>
  <si>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</si>
  <si>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</si>
  <si>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</si>
  <si>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</si>
  <si>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</si>
  <si>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</si>
  <si>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</si>
  <si>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</si>
  <si>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</si>
  <si>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</si>
  <si>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</si>
  <si>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</si>
  <si>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</si>
  <si>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</si>
  <si>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</si>
  <si>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</si>
  <si>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</si>
  <si>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</si>
  <si>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</si>
  <si>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</si>
  <si>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</si>
  <si>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</si>
  <si>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</si>
  <si>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</si>
  <si>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</si>
  <si>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</si>
  <si>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</si>
  <si>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</si>
  <si>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</si>
  <si>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</si>
  <si>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</si>
  <si>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</si>
  <si>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</si>
  <si>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</si>
  <si>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</si>
  <si>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</si>
  <si>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</si>
  <si>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</si>
  <si>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</si>
  <si>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</si>
  <si>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</si>
  <si>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</si>
  <si>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</si>
  <si>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</si>
  <si>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</si>
  <si>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</si>
  <si>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</si>
  <si>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</si>
  <si>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</si>
  <si>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</si>
  <si>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</si>
  <si>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</si>
  <si>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</si>
  <si>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</si>
  <si>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</si>
  <si>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</si>
  <si>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</si>
  <si>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</si>
  <si>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</si>
  <si>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</si>
  <si>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</si>
  <si>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</si>
  <si>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</si>
  <si>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</si>
  <si>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</si>
  <si>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</si>
  <si>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</si>
  <si>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</si>
  <si>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</si>
  <si>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</si>
  <si>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</si>
  <si>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</si>
  <si>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</si>
  <si>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</si>
  <si>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</si>
  <si>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</si>
  <si>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</si>
  <si>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</si>
  <si>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</si>
  <si>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</si>
  <si>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</si>
  <si>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</si>
  <si>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</si>
  <si>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</si>
  <si>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</si>
  <si>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</si>
  <si>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</si>
  <si>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</si>
  <si>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</si>
  <si>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</si>
  <si>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</si>
  <si>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</si>
  <si>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</si>
  <si>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</si>
  <si>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</si>
  <si>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</si>
  <si>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</si>
  <si>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</si>
  <si>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</si>
  <si>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</si>
  <si>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</si>
  <si>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</si>
  <si>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</si>
  <si>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</si>
  <si>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</si>
  <si>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</si>
  <si>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</si>
  <si>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</si>
  <si>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</si>
  <si>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</si>
  <si>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</si>
  <si>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</si>
  <si>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</si>
  <si>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</si>
  <si>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</si>
  <si>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</si>
  <si>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</si>
  <si>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</si>
  <si>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</si>
  <si>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</si>
  <si>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</si>
  <si>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</si>
  <si>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</si>
  <si>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</si>
  <si>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</si>
  <si>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</si>
  <si>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</si>
  <si>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</si>
  <si>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</si>
  <si>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</si>
  <si>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</si>
  <si>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</si>
  <si>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</si>
  <si>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</si>
  <si>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</si>
  <si>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</si>
  <si>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</si>
  <si>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</si>
  <si>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</si>
  <si>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</si>
  <si>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</si>
  <si>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</si>
  <si>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</si>
  <si>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</si>
  <si>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</si>
  <si>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</si>
  <si>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</si>
  <si>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</si>
  <si>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</si>
  <si>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</si>
  <si>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</si>
  <si>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</si>
  <si>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</si>
  <si>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</si>
  <si>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</si>
  <si>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</si>
  <si>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</si>
  <si>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</si>
  <si>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</si>
  <si>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</si>
  <si>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</si>
  <si>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</si>
  <si>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</si>
  <si>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</si>
  <si>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</si>
  <si>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</si>
  <si>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</si>
  <si>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</si>
  <si>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</si>
  <si>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</si>
  <si>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</si>
  <si>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</si>
  <si>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</si>
  <si>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</si>
  <si>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</si>
  <si>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</si>
  <si>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</si>
  <si>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</si>
  <si>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</si>
  <si>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</si>
  <si>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</si>
  <si>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</si>
  <si>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</si>
  <si>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</si>
  <si>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</si>
  <si>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</si>
  <si>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</si>
  <si>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</si>
  <si>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</si>
  <si>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</si>
  <si>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</si>
  <si>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</si>
  <si>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</si>
  <si>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</si>
  <si>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</si>
  <si>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</si>
  <si>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</si>
  <si>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</si>
  <si>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</si>
  <si>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</si>
  <si>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</si>
  <si>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</si>
  <si>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</si>
  <si>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</si>
  <si>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</si>
  <si>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</si>
  <si>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</si>
  <si>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</si>
  <si>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</si>
  <si>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</si>
  <si>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</si>
  <si>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</si>
  <si>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</si>
  <si>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</si>
  <si>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</si>
  <si>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</si>
  <si>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</si>
  <si>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</si>
  <si>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</si>
  <si>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</si>
  <si>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</si>
  <si>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</si>
  <si>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</si>
  <si>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</si>
  <si>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</si>
  <si>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</si>
  <si>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</si>
  <si>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</si>
  <si>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</si>
  <si>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</si>
  <si>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</si>
  <si>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</si>
  <si>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</si>
  <si>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</si>
  <si>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</si>
  <si>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</si>
  <si>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</si>
  <si>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</si>
  <si>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</si>
  <si>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</si>
  <si>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</si>
  <si>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</si>
  <si>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</si>
  <si>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</si>
  <si>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</si>
  <si>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</si>
  <si>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</si>
  <si>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</si>
  <si>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</si>
  <si>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</si>
  <si>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</si>
  <si>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</si>
  <si>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</si>
  <si>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</si>
  <si>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</si>
  <si>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</si>
  <si>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</si>
  <si>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</si>
  <si>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</si>
  <si>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</si>
  <si>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</si>
  <si>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</si>
  <si>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</si>
  <si>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</si>
  <si>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</si>
  <si>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</si>
  <si>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</si>
  <si>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</si>
  <si>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</si>
  <si>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</si>
  <si>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</si>
  <si>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</si>
  <si>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</si>
  <si>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</si>
  <si>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</si>
  <si>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</si>
  <si>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</si>
  <si>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</si>
  <si>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</si>
  <si>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</si>
  <si>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</si>
  <si>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</si>
  <si>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</si>
  <si>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</si>
  <si>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</si>
  <si>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</si>
  <si>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</si>
  <si>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</si>
  <si>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</si>
  <si>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</si>
  <si>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</si>
  <si>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</si>
  <si>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</si>
  <si>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</si>
  <si>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</si>
  <si>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</si>
  <si>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</si>
  <si>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</si>
  <si>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</si>
  <si>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</si>
  <si>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</si>
  <si>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</si>
  <si>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</si>
  <si>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</si>
  <si>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</si>
  <si>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</si>
  <si>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</si>
  <si>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</si>
  <si>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</si>
  <si>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</si>
  <si>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</si>
  <si>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</si>
  <si>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</si>
  <si>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</si>
  <si>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</si>
  <si>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</si>
  <si>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</si>
  <si>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</si>
  <si>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</si>
  <si>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</si>
  <si>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</si>
  <si>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</si>
  <si>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</si>
  <si>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</si>
  <si>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</si>
  <si>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</si>
  <si>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</si>
  <si>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</si>
  <si>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</si>
  <si>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</si>
  <si>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</si>
  <si>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</si>
  <si>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</si>
  <si>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</si>
  <si>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</si>
  <si>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</si>
  <si>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</si>
  <si>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</si>
  <si>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</si>
  <si>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</si>
  <si>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</si>
  <si>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</si>
  <si>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</si>
  <si>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</si>
  <si>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</si>
  <si>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</si>
  <si>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</si>
  <si>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</si>
  <si>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</si>
  <si>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</si>
  <si>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</si>
  <si>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</si>
  <si>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</si>
  <si>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</si>
  <si>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</si>
  <si>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</si>
  <si>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</si>
  <si>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</si>
  <si>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</si>
  <si>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</si>
  <si>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</si>
  <si>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</si>
  <si>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</si>
  <si>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</si>
  <si>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</si>
  <si>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</si>
  <si>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</si>
  <si>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</si>
  <si>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</si>
  <si>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</si>
  <si>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</si>
  <si>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</si>
  <si>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</si>
  <si>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</si>
  <si>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</si>
  <si>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</si>
  <si>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</si>
  <si>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</si>
  <si>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</si>
  <si>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</si>
  <si>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</si>
  <si>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</si>
  <si>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</si>
  <si>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</si>
  <si>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</si>
  <si>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</si>
  <si>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</si>
  <si>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</si>
  <si>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</si>
  <si>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</si>
  <si>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</si>
  <si>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</si>
  <si>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</si>
  <si>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</si>
  <si>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</si>
  <si>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</si>
  <si>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</si>
  <si>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</si>
  <si>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</si>
  <si>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</si>
  <si>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</si>
  <si>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</si>
  <si>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</si>
  <si>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</si>
  <si>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</si>
  <si>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</si>
  <si>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</si>
  <si>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</si>
  <si>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</si>
  <si>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</si>
  <si>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</si>
  <si>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</si>
  <si>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</si>
  <si>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</si>
  <si>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</si>
  <si>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</si>
  <si>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</si>
  <si>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</si>
  <si>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</si>
  <si>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</si>
  <si>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</si>
  <si>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</si>
  <si>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</si>
  <si>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</si>
  <si>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</si>
  <si>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</si>
  <si>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</si>
  <si>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</si>
  <si>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</si>
  <si>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</si>
  <si>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</si>
  <si>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</si>
  <si>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</si>
  <si>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</si>
  <si>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</si>
  <si>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</si>
  <si>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</si>
  <si>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</si>
  <si>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</si>
  <si>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</si>
  <si>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</si>
  <si>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</si>
  <si>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</si>
  <si>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</si>
  <si>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</si>
  <si>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</si>
  <si>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</si>
  <si>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</si>
  <si>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</si>
  <si>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</si>
  <si>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</si>
  <si>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</si>
  <si>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</si>
  <si>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</si>
  <si>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</si>
  <si>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</si>
  <si>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</si>
  <si>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</si>
  <si>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</si>
  <si>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</si>
  <si>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</si>
  <si>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</si>
  <si>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</si>
  <si>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</si>
  <si>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</si>
  <si>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</si>
  <si>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</si>
  <si>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</si>
  <si>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</si>
  <si>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</si>
  <si>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</si>
  <si>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</si>
  <si>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</si>
  <si>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</si>
  <si>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</si>
  <si>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</si>
  <si>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</si>
  <si>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</si>
  <si>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</si>
  <si>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</si>
  <si>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</si>
  <si>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</si>
  <si>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</si>
  <si>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</si>
  <si>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</si>
  <si>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</si>
  <si>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</si>
  <si>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</si>
  <si>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</si>
  <si>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</si>
  <si>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</si>
  <si>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</si>
  <si>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</si>
  <si>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</si>
  <si>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</si>
  <si>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</si>
  <si>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</si>
  <si>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</si>
  <si>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</si>
  <si>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</si>
  <si>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</si>
  <si>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</si>
  <si>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</si>
  <si>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</si>
  <si>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</si>
  <si>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</si>
  <si>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</si>
  <si>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</si>
  <si>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</si>
  <si>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</si>
  <si>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</si>
  <si>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</si>
  <si>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</si>
  <si>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</si>
  <si>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</si>
  <si>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</si>
  <si>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</si>
  <si>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</si>
  <si>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</si>
  <si>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</si>
  <si>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</si>
  <si>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</si>
  <si>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</si>
  <si>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</si>
  <si>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</si>
  <si>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</si>
  <si>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</si>
  <si>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</si>
  <si>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</si>
  <si>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</si>
  <si>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</si>
  <si>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</si>
  <si>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</si>
  <si>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</si>
  <si>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</si>
  <si>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</si>
  <si>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</si>
  <si>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</si>
  <si>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</si>
  <si>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</si>
  <si>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</si>
  <si>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</si>
  <si>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</si>
  <si>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</si>
  <si>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</si>
  <si>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</si>
  <si>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</si>
  <si>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</si>
  <si>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</si>
  <si>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</si>
  <si>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</si>
  <si>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</si>
  <si>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</si>
  <si>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</si>
  <si>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</si>
  <si>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</si>
  <si>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</si>
  <si>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</si>
  <si>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</si>
  <si>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</si>
  <si>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</si>
  <si>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</si>
  <si>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</si>
  <si>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</si>
  <si>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</si>
  <si>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</si>
  <si>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</si>
  <si>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</si>
  <si>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</si>
  <si>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</si>
  <si>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</si>
  <si>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</si>
  <si>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</si>
  <si>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</si>
  <si>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</si>
  <si>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</si>
  <si>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</si>
  <si>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</si>
  <si>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</si>
  <si>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</si>
  <si>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</si>
  <si>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</si>
  <si>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</si>
  <si>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</si>
  <si>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</si>
  <si>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</si>
  <si>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</si>
  <si>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</si>
  <si>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</si>
  <si>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</si>
  <si>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</si>
  <si>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</si>
  <si>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</si>
  <si>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</si>
  <si>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</si>
  <si>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</si>
  <si>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</si>
  <si>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</si>
  <si>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</si>
  <si>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</si>
  <si>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</si>
  <si>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</si>
  <si>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</si>
  <si>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</si>
  <si>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</si>
  <si>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</si>
  <si>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</si>
  <si>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</si>
  <si>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</si>
  <si>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</si>
  <si>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</si>
  <si>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</si>
  <si>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</si>
  <si>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</si>
  <si>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</si>
  <si>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</si>
  <si>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</si>
  <si>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</si>
  <si>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</si>
  <si>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</si>
  <si>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</si>
  <si>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</si>
  <si>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</si>
  <si>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</si>
  <si>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</si>
  <si>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</si>
  <si>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</si>
  <si>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</si>
  <si>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</si>
  <si>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</si>
  <si>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</si>
  <si>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</si>
  <si>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</si>
  <si>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</si>
  <si>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</si>
  <si>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</si>
  <si>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</si>
  <si>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</si>
  <si>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</si>
  <si>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</si>
  <si>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</si>
  <si>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</si>
  <si>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</si>
  <si>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</si>
  <si>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</si>
  <si>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</si>
  <si>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</si>
  <si>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</si>
  <si>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</si>
  <si>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</si>
  <si>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</si>
  <si>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</si>
  <si>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</si>
  <si>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</si>
  <si>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</si>
  <si>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</si>
  <si>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</si>
  <si>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</si>
  <si>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</si>
  <si>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</si>
  <si>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</si>
  <si>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</si>
  <si>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</si>
  <si>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</si>
  <si>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</si>
  <si>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</si>
  <si>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</si>
  <si>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</si>
  <si>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</si>
  <si>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</si>
  <si>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</si>
  <si>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</si>
  <si>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</si>
  <si>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</si>
  <si>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</si>
  <si>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</si>
  <si>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</si>
  <si>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</si>
  <si>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</si>
  <si>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</si>
  <si>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</si>
  <si>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</si>
  <si>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</si>
  <si>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</si>
  <si>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</si>
  <si>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</si>
  <si>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</si>
  <si>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</si>
  <si>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</si>
  <si>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</si>
  <si>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</si>
  <si>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</si>
  <si>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</si>
  <si>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</si>
  <si>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</si>
  <si>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</si>
  <si>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</si>
  <si>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</si>
  <si>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</si>
  <si>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</si>
  <si>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</si>
  <si>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</si>
  <si>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</si>
  <si>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</si>
  <si>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</si>
  <si>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</si>
  <si>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</si>
  <si>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</si>
  <si>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</si>
  <si>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</si>
  <si>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</si>
  <si>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</si>
  <si>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</si>
  <si>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</si>
  <si>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</si>
  <si>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</si>
  <si>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</si>
  <si>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</si>
  <si>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</si>
  <si>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</si>
  <si>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</si>
  <si>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</si>
  <si>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</si>
  <si>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</si>
  <si>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</si>
  <si>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</si>
  <si>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</si>
  <si>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</si>
  <si>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</si>
  <si>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</si>
  <si>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</si>
  <si>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</si>
  <si>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</si>
  <si>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</si>
  <si>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</si>
  <si>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</si>
  <si>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</si>
  <si>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</si>
  <si>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</si>
  <si>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</si>
  <si>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</si>
  <si>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</si>
  <si>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</si>
  <si>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</si>
  <si>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</si>
  <si>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</si>
  <si>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</si>
  <si>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</si>
  <si>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</si>
  <si>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</si>
  <si>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</si>
  <si>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</si>
  <si>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</si>
  <si>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</si>
  <si>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</si>
  <si>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</si>
  <si>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</si>
  <si>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</si>
  <si>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</si>
  <si>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</si>
  <si>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</si>
  <si>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</si>
  <si>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</si>
  <si>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</si>
  <si>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</si>
  <si>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</si>
  <si>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</si>
  <si>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</si>
  <si>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</si>
  <si>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</si>
  <si>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</si>
  <si>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</si>
  <si>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</si>
  <si>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</si>
  <si>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</si>
  <si>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</si>
  <si>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</si>
  <si>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</si>
  <si>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</si>
  <si>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</si>
  <si>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</si>
  <si>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</si>
  <si>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</si>
  <si>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</si>
  <si>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</si>
  <si>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</si>
  <si>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</si>
  <si>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</si>
  <si>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</si>
  <si>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</si>
  <si>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</si>
  <si>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</si>
  <si>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</si>
  <si>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</si>
  <si>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</si>
  <si>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</si>
  <si>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</si>
  <si>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</si>
  <si>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</si>
  <si>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</si>
  <si>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</si>
  <si>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</si>
  <si>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</si>
  <si>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</si>
  <si>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</si>
  <si>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</si>
  <si>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</si>
  <si>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</si>
  <si>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</si>
  <si>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</si>
  <si>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</si>
  <si>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</si>
  <si>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</si>
  <si>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</si>
  <si>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</si>
  <si>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</si>
  <si>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</si>
  <si>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</si>
  <si>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</si>
  <si>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</si>
  <si>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</si>
  <si>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</si>
  <si>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</si>
  <si>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</si>
  <si>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</si>
  <si>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</si>
  <si>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</si>
  <si>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</si>
  <si>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</si>
  <si>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</si>
  <si>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</si>
  <si>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</si>
  <si>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</si>
  <si>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</si>
  <si>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</si>
  <si>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</si>
  <si>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</si>
  <si>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</si>
  <si>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</si>
  <si>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</si>
  <si>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</si>
  <si>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</si>
  <si>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</si>
  <si>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</si>
  <si>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</si>
  <si>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</si>
  <si>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</si>
  <si>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</si>
  <si>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</si>
  <si>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</si>
  <si>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</si>
  <si>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</si>
  <si>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</si>
  <si>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</si>
  <si>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</si>
  <si>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</si>
  <si>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</si>
  <si>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</si>
  <si>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</si>
  <si>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</si>
  <si>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</si>
  <si>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</si>
  <si>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</si>
  <si>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</si>
  <si>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</si>
  <si>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</si>
  <si>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</si>
  <si>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</si>
  <si>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</si>
  <si>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</si>
  <si>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</si>
  <si>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</si>
  <si>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</si>
  <si>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</si>
  <si>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</si>
  <si>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</si>
  <si>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</si>
  <si>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</si>
  <si>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</si>
  <si>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</si>
  <si>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</si>
  <si>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</si>
  <si>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</si>
  <si>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</si>
  <si>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</si>
  <si>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</si>
  <si>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</si>
  <si>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</si>
  <si>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</si>
  <si>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</si>
  <si>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</si>
  <si>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</si>
  <si>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</si>
  <si>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</si>
  <si>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</si>
  <si>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</si>
  <si>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</si>
  <si>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</si>
  <si>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</si>
  <si>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</si>
  <si>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</si>
  <si>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</si>
  <si>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</si>
  <si>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</si>
  <si>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</si>
  <si>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</si>
  <si>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</si>
  <si>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</si>
  <si>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</si>
  <si>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</si>
  <si>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</si>
  <si>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</si>
  <si>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</si>
  <si>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</si>
  <si>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</si>
  <si>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</si>
  <si>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</si>
  <si>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</si>
  <si>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</si>
  <si>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</si>
  <si>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</si>
  <si>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</si>
  <si>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</si>
  <si>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</si>
  <si>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</si>
  <si>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</si>
  <si>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</si>
  <si>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</si>
  <si>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</si>
  <si>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</si>
  <si>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</si>
  <si>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</si>
  <si>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</si>
  <si>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</si>
  <si>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</si>
  <si>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</si>
  <si>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</si>
  <si>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</si>
  <si>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</si>
  <si>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</si>
  <si>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</si>
  <si>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</si>
  <si>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</si>
  <si>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</si>
  <si>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</si>
  <si>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</si>
  <si>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</si>
  <si>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</si>
  <si>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</si>
  <si>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</si>
  <si>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</si>
  <si>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</si>
  <si>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</si>
  <si>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</si>
  <si>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</si>
  <si>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</si>
  <si>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</si>
  <si>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</si>
  <si>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</si>
  <si>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</si>
  <si>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</si>
  <si>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</si>
  <si>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</si>
  <si>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</si>
  <si>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</si>
  <si>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</si>
  <si>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</si>
  <si>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</si>
  <si>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</si>
  <si>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</si>
  <si>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</si>
  <si>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</si>
  <si>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</si>
  <si>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</si>
  <si>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</si>
  <si>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</si>
  <si>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</si>
  <si>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</si>
  <si>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</si>
  <si>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</si>
  <si>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</si>
  <si>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</si>
  <si>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</si>
  <si>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</si>
  <si>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</si>
  <si>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</si>
  <si>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</si>
  <si>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</si>
  <si>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</si>
  <si>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</si>
  <si>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</si>
  <si>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</si>
  <si>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</si>
  <si>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</si>
  <si>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</si>
  <si>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</si>
  <si>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</si>
  <si>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</si>
  <si>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</si>
  <si>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</si>
  <si>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</si>
  <si>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</si>
  <si>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</si>
  <si>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</si>
  <si>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</si>
  <si>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</si>
  <si>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</si>
  <si>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</si>
  <si>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</si>
  <si>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</si>
  <si>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</si>
  <si>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</si>
  <si>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</si>
  <si>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</si>
  <si>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</si>
  <si>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</si>
  <si>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</si>
  <si>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</si>
  <si>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</si>
  <si>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</si>
  <si>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</si>
  <si>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</si>
  <si>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</si>
  <si>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</si>
  <si>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</si>
  <si>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</si>
  <si>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</si>
  <si>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</si>
  <si>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</si>
  <si>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</si>
  <si>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</si>
  <si>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</si>
  <si>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</si>
  <si>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</si>
  <si>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</si>
  <si>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</si>
  <si>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</si>
  <si>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</si>
  <si>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</si>
  <si>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</si>
  <si>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</si>
  <si>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</si>
  <si>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</si>
  <si>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</si>
  <si>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</si>
  <si>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</si>
  <si>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</si>
  <si>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</si>
  <si>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</si>
  <si>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</si>
  <si>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</si>
  <si>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</si>
  <si>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</si>
  <si>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</si>
  <si>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</si>
  <si>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</si>
  <si>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</si>
  <si>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</si>
  <si>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</si>
  <si>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</si>
  <si>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</si>
  <si>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</si>
  <si>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</si>
  <si>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</si>
  <si>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</si>
  <si>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</si>
  <si>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</si>
  <si>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</si>
  <si>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</si>
  <si>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</si>
  <si>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</si>
  <si>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</si>
  <si>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</si>
  <si>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</si>
  <si>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</si>
  <si>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</si>
  <si>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</si>
  <si>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</si>
  <si>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</si>
  <si>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</si>
  <si>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</si>
  <si>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</si>
  <si>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</si>
  <si>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</si>
  <si>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</si>
  <si>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</si>
  <si>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</si>
  <si>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</si>
  <si>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</si>
  <si>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</si>
  <si>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</si>
  <si>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</si>
  <si>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</si>
  <si>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</si>
  <si>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</si>
  <si>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</si>
  <si>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</si>
  <si>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</si>
  <si>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</si>
  <si>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</si>
  <si>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</si>
  <si>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</si>
  <si>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</si>
  <si>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</si>
  <si>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</si>
  <si>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</si>
  <si>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</si>
  <si>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</si>
  <si>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</si>
  <si>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</si>
  <si>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</si>
  <si>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</si>
  <si>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</si>
  <si>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</si>
  <si>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</si>
  <si>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</si>
  <si>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</si>
  <si>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</si>
  <si>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</si>
  <si>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</si>
  <si>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</si>
  <si>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</si>
  <si>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</si>
  <si>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</si>
  <si>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</si>
  <si>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</si>
  <si>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</si>
  <si>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</si>
  <si>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</si>
  <si>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</si>
  <si>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</si>
  <si>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</si>
  <si>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</si>
  <si>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</si>
  <si>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</si>
  <si>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</si>
  <si>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</si>
  <si>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</si>
  <si>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</si>
  <si>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</si>
  <si>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</si>
  <si>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</si>
  <si>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</si>
  <si>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</si>
  <si>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</si>
  <si>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</si>
  <si>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</si>
  <si>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</si>
  <si>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</si>
  <si>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</si>
  <si>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</si>
  <si>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</si>
  <si>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</si>
  <si>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</si>
  <si>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</si>
  <si>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</si>
  <si>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</si>
  <si>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</si>
  <si>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</si>
  <si>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</si>
  <si>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</si>
  <si>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</si>
  <si>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</si>
  <si>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</si>
  <si>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</si>
  <si>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</si>
  <si>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</si>
  <si>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</si>
  <si>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</si>
  <si>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</si>
  <si>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</si>
  <si>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</si>
  <si>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</si>
  <si>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</si>
  <si>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</si>
  <si>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</si>
  <si>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</si>
  <si>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</si>
  <si>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</si>
  <si>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</si>
  <si>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</si>
  <si>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</si>
  <si>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</si>
  <si>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</si>
  <si>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</si>
  <si>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</si>
  <si>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</si>
  <si>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</si>
  <si>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</si>
  <si>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</si>
  <si>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</si>
  <si>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</si>
  <si>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</si>
  <si>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</si>
  <si>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</si>
  <si>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</si>
  <si>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</si>
  <si>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</si>
  <si>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</si>
  <si>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</si>
  <si>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</si>
  <si>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</si>
  <si>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</si>
  <si>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</si>
  <si>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</si>
  <si>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</si>
  <si>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</si>
  <si>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</si>
  <si>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</si>
  <si>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</si>
  <si>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</si>
  <si>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</si>
  <si>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</si>
  <si>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</si>
  <si>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</si>
  <si>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</si>
  <si>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</si>
  <si>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</si>
  <si>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</si>
  <si>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</si>
  <si>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</si>
  <si>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</si>
  <si>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</si>
  <si>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</si>
  <si>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</si>
  <si>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</si>
  <si>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</si>
  <si>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</si>
  <si>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</si>
  <si>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</si>
  <si>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</si>
  <si>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</si>
  <si>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</si>
  <si>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</si>
  <si>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</si>
  <si>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</si>
  <si>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</si>
  <si>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</si>
  <si>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</si>
  <si>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</si>
  <si>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</si>
  <si>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</si>
  <si>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</si>
  <si>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</si>
  <si>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</si>
  <si>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</si>
  <si>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</si>
  <si>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</si>
  <si>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</si>
  <si>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</si>
  <si>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</si>
  <si>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</si>
  <si>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</si>
  <si>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</si>
  <si>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</si>
  <si>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</si>
  <si>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</si>
  <si>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</si>
  <si>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</si>
  <si>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</si>
  <si>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</si>
  <si>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</si>
  <si>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</si>
  <si>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</si>
  <si>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</si>
  <si>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</si>
  <si>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</si>
  <si>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</si>
  <si>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</si>
  <si>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</si>
  <si>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</si>
  <si>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</si>
  <si>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</si>
  <si>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</si>
  <si>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</si>
  <si>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</si>
  <si>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</si>
  <si>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</si>
  <si>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</si>
  <si>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</si>
  <si>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</si>
  <si>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</si>
  <si>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</si>
  <si>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</si>
  <si>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</si>
  <si>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</si>
  <si>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</si>
  <si>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</si>
  <si>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</si>
  <si>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</si>
  <si>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</si>
  <si>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</si>
  <si>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</si>
  <si>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</si>
  <si>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</si>
  <si>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</si>
  <si>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</si>
  <si>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</si>
  <si>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</si>
  <si>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</si>
  <si>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</si>
  <si>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</si>
  <si>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</si>
  <si>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</si>
  <si>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</si>
  <si>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</si>
  <si>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</si>
  <si>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</si>
  <si>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</si>
  <si>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</si>
  <si>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</si>
  <si>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</si>
  <si>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</si>
  <si>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</si>
  <si>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</si>
  <si>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</si>
  <si>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</si>
  <si>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</si>
  <si>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</si>
  <si>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</si>
  <si>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</si>
  <si>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</si>
  <si>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</si>
  <si>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</si>
  <si>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</si>
  <si>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</si>
  <si>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</si>
  <si>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</si>
  <si>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</si>
  <si>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</si>
  <si>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</si>
  <si>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</si>
  <si>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</si>
  <si>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</si>
  <si>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</si>
  <si>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</si>
  <si>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</si>
  <si>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</si>
  <si>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</si>
  <si>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</si>
  <si>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</si>
  <si>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</si>
  <si>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</si>
  <si>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</si>
  <si>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</si>
  <si>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</si>
  <si>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</si>
  <si>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</si>
  <si>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</si>
  <si>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</si>
  <si>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</si>
  <si>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</si>
  <si>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</si>
  <si>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</si>
  <si>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</si>
  <si>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</si>
  <si>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</si>
  <si>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</si>
  <si>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</si>
  <si>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</si>
  <si>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</si>
  <si>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</si>
  <si>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</si>
  <si>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</si>
  <si>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</si>
  <si>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</si>
  <si>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</si>
  <si>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</si>
  <si>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</si>
  <si>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</si>
  <si>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</si>
  <si>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</si>
  <si>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</si>
  <si>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</si>
  <si>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</si>
  <si>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</si>
  <si>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</si>
  <si>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</si>
  <si>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</si>
  <si>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</si>
  <si>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</si>
  <si>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</si>
  <si>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</si>
  <si>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</si>
  <si>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</si>
  <si>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</si>
  <si>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</si>
  <si>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</si>
  <si>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</si>
  <si>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</si>
  <si>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</si>
  <si>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</si>
  <si>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</si>
  <si>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</si>
  <si>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</si>
  <si>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</si>
  <si>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</si>
  <si>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</si>
  <si>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</si>
  <si>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</si>
  <si>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</si>
  <si>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</si>
  <si>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</si>
  <si>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</si>
  <si>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</si>
  <si>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</si>
  <si>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</si>
  <si>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</si>
  <si>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</si>
  <si>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</si>
  <si>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</si>
  <si>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</si>
  <si>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</si>
  <si>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</si>
  <si>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</si>
  <si>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</si>
  <si>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</si>
  <si>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</si>
  <si>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</si>
  <si>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</si>
  <si>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</si>
  <si>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</si>
  <si>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</si>
  <si>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</si>
  <si>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</si>
  <si>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</si>
  <si>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</si>
  <si>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</si>
  <si>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</si>
  <si>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</si>
  <si>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</si>
  <si>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</si>
  <si>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</si>
  <si>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</si>
  <si>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</si>
  <si>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</si>
  <si>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</si>
  <si>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</si>
  <si>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</si>
  <si>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</si>
  <si>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</si>
  <si>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</si>
  <si>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</si>
  <si>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</si>
  <si>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</si>
  <si>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</si>
  <si>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</si>
  <si>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</si>
  <si>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</si>
  <si>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</si>
  <si>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</si>
  <si>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</si>
  <si>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</si>
  <si>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</si>
  <si>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</si>
  <si>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</si>
  <si>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</si>
  <si>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</si>
  <si>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</si>
  <si>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</si>
  <si>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</si>
  <si>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</si>
  <si>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</si>
  <si>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</si>
  <si>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</si>
  <si>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</si>
  <si>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</si>
  <si>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</si>
  <si>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</si>
  <si>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</si>
  <si>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</si>
  <si>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</si>
  <si>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</si>
  <si>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</si>
  <si>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</si>
  <si>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</si>
  <si>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</si>
  <si>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</si>
  <si>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</si>
  <si>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</si>
  <si>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</si>
  <si>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</si>
  <si>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</si>
  <si>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</si>
  <si>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</si>
  <si>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</si>
  <si>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</si>
  <si>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</si>
  <si>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</si>
  <si>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</si>
  <si>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</si>
  <si>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</si>
  <si>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</si>
  <si>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</si>
  <si>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</si>
  <si>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</si>
  <si>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</si>
  <si>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</si>
  <si>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</si>
  <si>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</si>
  <si>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</si>
  <si>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</si>
  <si>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</si>
  <si>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</si>
  <si>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</si>
  <si>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</si>
  <si>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</si>
  <si>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</si>
  <si>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</si>
  <si>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</si>
  <si>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</si>
  <si>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</si>
  <si>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</si>
  <si>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</si>
  <si>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</si>
  <si>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</si>
  <si>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</si>
  <si>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</si>
  <si>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</si>
  <si>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</si>
  <si>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</si>
  <si>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</si>
  <si>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</si>
  <si>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</si>
  <si>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</si>
  <si>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</si>
  <si>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</si>
  <si>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</si>
  <si>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</si>
  <si>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</si>
  <si>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</si>
  <si>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</si>
  <si>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</si>
  <si>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</si>
  <si>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</si>
  <si>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</si>
  <si>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</si>
  <si>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</si>
  <si>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</si>
  <si>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</si>
  <si>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</si>
  <si>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</si>
  <si>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</si>
  <si>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</si>
  <si>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</si>
  <si>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</si>
  <si>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</si>
  <si>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</si>
  <si>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</si>
  <si>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</si>
  <si>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</si>
  <si>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</si>
  <si>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</si>
  <si>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</si>
  <si>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</si>
  <si>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</si>
  <si>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</si>
  <si>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</si>
  <si>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</si>
  <si>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</si>
  <si>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</si>
  <si>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</si>
  <si>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</si>
  <si>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</si>
  <si>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</si>
  <si>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</si>
  <si>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</si>
  <si>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</si>
  <si>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</si>
  <si>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</si>
  <si>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</si>
  <si>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</si>
  <si>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</si>
  <si>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</si>
  <si>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</si>
  <si>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</si>
  <si>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</si>
  <si>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</si>
  <si>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</si>
  <si>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</si>
  <si>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</si>
  <si>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</si>
  <si>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</si>
  <si>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</si>
  <si>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</si>
  <si>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</si>
  <si>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</si>
  <si>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</si>
  <si>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</si>
  <si>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</si>
  <si>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</si>
  <si>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</si>
  <si>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</si>
  <si>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</si>
  <si>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</si>
  <si>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</si>
  <si>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</si>
  <si>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</si>
  <si>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</si>
  <si>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</si>
  <si>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</si>
  <si>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</si>
  <si>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</si>
  <si>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</si>
  <si>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</si>
  <si>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</si>
  <si>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</si>
  <si>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</si>
  <si>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</si>
  <si>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</si>
  <si>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</si>
  <si>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</si>
  <si>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</si>
  <si>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</si>
  <si>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</si>
  <si>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</si>
  <si>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</si>
  <si>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</si>
  <si>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</si>
  <si>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</si>
  <si>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</si>
  <si>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</si>
  <si>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</si>
  <si>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</si>
  <si>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</si>
  <si>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</si>
  <si>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</si>
  <si>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</si>
  <si>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</si>
  <si>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</si>
  <si>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</si>
  <si>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</si>
  <si>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</si>
  <si>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</si>
  <si>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</si>
  <si>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</si>
  <si>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</si>
  <si>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</si>
  <si>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</si>
  <si>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</si>
  <si>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</si>
  <si>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</si>
  <si>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</si>
  <si>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</si>
  <si>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</si>
  <si>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</si>
  <si>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</si>
  <si>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</si>
  <si>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</si>
  <si>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</si>
  <si>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</si>
  <si>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</si>
  <si>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</si>
  <si>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</si>
  <si>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</si>
  <si>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</si>
  <si>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</si>
  <si>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</si>
  <si>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</si>
  <si>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</si>
  <si>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</si>
  <si>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</si>
  <si>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</si>
  <si>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</si>
  <si>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</si>
  <si>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</si>
  <si>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</si>
  <si>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</si>
  <si>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</si>
  <si>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</si>
  <si>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</si>
  <si>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</si>
  <si>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</si>
  <si>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</si>
  <si>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</si>
  <si>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</si>
  <si>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</si>
  <si>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</si>
  <si>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</si>
  <si>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</si>
  <si>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</si>
  <si>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</si>
  <si>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</si>
  <si>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</si>
  <si>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</si>
  <si>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</si>
  <si>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</si>
  <si>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</si>
  <si>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</si>
  <si>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</si>
  <si>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</si>
  <si>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</si>
  <si>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</si>
  <si>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</si>
  <si>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</si>
  <si>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</si>
  <si>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</si>
  <si>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</si>
  <si>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</si>
  <si>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</si>
  <si>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</si>
  <si>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</si>
  <si>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</si>
  <si>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</si>
  <si>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</si>
  <si>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</si>
  <si>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</si>
  <si>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</si>
  <si>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</si>
  <si>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</si>
  <si>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</si>
  <si>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</si>
  <si>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</si>
  <si>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</si>
  <si>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</si>
  <si>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</si>
  <si>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</si>
  <si>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</si>
  <si>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</si>
  <si>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</si>
  <si>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</si>
  <si>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</si>
  <si>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</si>
  <si>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</si>
  <si>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</si>
  <si>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</si>
  <si>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</si>
  <si>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</si>
  <si>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</si>
  <si>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</si>
  <si>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</si>
  <si>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</si>
  <si>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</si>
  <si>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</si>
  <si>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</si>
  <si>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</si>
  <si>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</si>
  <si>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</si>
  <si>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</si>
  <si>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</si>
  <si>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</si>
  <si>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</si>
  <si>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</si>
  <si>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</si>
  <si>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</si>
  <si>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</si>
  <si>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</si>
  <si>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</si>
  <si>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</si>
  <si>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</si>
  <si>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</si>
  <si>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</si>
  <si>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</si>
  <si>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</si>
  <si>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</si>
  <si>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</si>
  <si>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</si>
  <si>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</si>
  <si>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</si>
  <si>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</si>
  <si>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</si>
  <si>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</si>
  <si>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</si>
  <si>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</si>
  <si>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</si>
  <si>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</si>
  <si>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</si>
  <si>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</si>
  <si>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</si>
  <si>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</si>
  <si>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</si>
  <si>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</si>
  <si>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</si>
  <si>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</si>
  <si>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</si>
  <si>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</si>
  <si>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</si>
  <si>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</si>
  <si>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</si>
  <si>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</si>
  <si>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</si>
  <si>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</si>
  <si>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</si>
  <si>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</si>
  <si>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</si>
  <si>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</si>
  <si>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</si>
  <si>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</si>
  <si>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</si>
  <si>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</si>
  <si>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</si>
  <si>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</si>
  <si>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</si>
  <si>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</si>
  <si>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</si>
  <si>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</si>
  <si>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</si>
  <si>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</si>
  <si>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</si>
  <si>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</si>
  <si>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</si>
  <si>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</si>
  <si>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</si>
  <si>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</si>
  <si>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</si>
  <si>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</si>
  <si>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</si>
  <si>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</si>
  <si>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</si>
  <si>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</si>
  <si>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</si>
  <si>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</si>
  <si>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</si>
  <si>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</si>
  <si>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</si>
  <si>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</si>
  <si>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</si>
  <si>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</si>
  <si>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</si>
  <si>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</si>
  <si>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</si>
  <si>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</si>
  <si>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</si>
  <si>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</si>
  <si>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</si>
  <si>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</si>
  <si>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</si>
  <si>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</si>
  <si>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</si>
  <si>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</si>
  <si>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</si>
  <si>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</si>
  <si>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</si>
  <si>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</si>
  <si>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</si>
  <si>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</si>
  <si>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</si>
  <si>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</si>
  <si>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</si>
  <si>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</si>
  <si>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</si>
  <si>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</si>
  <si>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</si>
  <si>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</si>
  <si>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</si>
  <si>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</si>
  <si>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</si>
  <si>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</si>
  <si>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</si>
  <si>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</si>
  <si>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</si>
  <si>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</si>
  <si>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</si>
  <si>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</si>
  <si>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</si>
  <si>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</si>
  <si>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</si>
  <si>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</si>
  <si>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</si>
  <si>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</si>
  <si>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</si>
  <si>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</si>
  <si>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</si>
  <si>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</si>
  <si>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</si>
  <si>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</si>
  <si>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</si>
  <si>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</si>
  <si>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</si>
  <si>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</si>
  <si>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</si>
  <si>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</si>
  <si>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</si>
  <si>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</si>
  <si>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</si>
  <si>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</si>
  <si>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</si>
  <si>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</si>
  <si>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</si>
  <si>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</si>
  <si>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</si>
  <si>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</si>
  <si>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</si>
  <si>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</si>
  <si>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</si>
  <si>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</si>
  <si>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</si>
  <si>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</si>
  <si>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</si>
  <si>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</si>
  <si>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</si>
  <si>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</si>
  <si>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</si>
  <si>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</si>
  <si>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</si>
  <si>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</si>
  <si>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</si>
  <si>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</si>
  <si>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</si>
  <si>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</si>
  <si>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</si>
  <si>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</si>
  <si>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</si>
  <si>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</si>
  <si>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</si>
  <si>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</si>
  <si>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</si>
  <si>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</si>
  <si>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</si>
  <si>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</si>
  <si>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</si>
  <si>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</si>
  <si>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</si>
  <si>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</si>
  <si>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</si>
  <si>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</si>
  <si>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</si>
  <si>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</si>
  <si>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</si>
  <si>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</si>
  <si>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</si>
  <si>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</si>
  <si>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</si>
  <si>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</si>
  <si>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</si>
  <si>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</si>
  <si>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</si>
  <si>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</si>
  <si>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</si>
  <si>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</si>
  <si>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</si>
  <si>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</si>
  <si>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</si>
  <si>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</si>
  <si>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</si>
  <si>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</si>
  <si>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</si>
  <si>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</si>
  <si>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</si>
  <si>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</si>
  <si>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</si>
  <si>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</si>
  <si>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</si>
  <si>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</si>
  <si>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</si>
  <si>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</si>
  <si>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</si>
  <si>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</si>
  <si>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</si>
  <si>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</si>
  <si>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</si>
  <si>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</si>
  <si>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</si>
  <si>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</si>
  <si>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</si>
  <si>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</si>
  <si>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</si>
  <si>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</si>
  <si>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</si>
  <si>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</si>
  <si>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</si>
  <si>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</si>
  <si>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</si>
  <si>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</si>
  <si>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</si>
  <si>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</si>
  <si>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</si>
  <si>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</si>
  <si>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</si>
  <si>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</si>
  <si>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</si>
  <si>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</si>
  <si>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</si>
  <si>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</si>
  <si>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</si>
  <si>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</si>
  <si>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</si>
  <si>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</si>
  <si>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</si>
  <si>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</si>
  <si>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</si>
  <si>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</si>
  <si>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</si>
  <si>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</si>
  <si>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</si>
  <si>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</si>
  <si>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</si>
  <si>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</si>
  <si>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</si>
  <si>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</si>
  <si>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</si>
  <si>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</si>
  <si>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</si>
  <si>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</si>
  <si>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</si>
  <si>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</si>
  <si>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</si>
  <si>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</si>
  <si>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</si>
  <si>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</si>
  <si>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</si>
  <si>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</si>
  <si>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</si>
  <si>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</si>
  <si>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</si>
  <si>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</si>
  <si>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</si>
  <si>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</si>
  <si>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</si>
  <si>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</si>
  <si>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</si>
  <si>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</si>
  <si>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</si>
  <si>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</si>
  <si>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</si>
  <si>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</si>
  <si>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</si>
  <si>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</si>
  <si>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</si>
  <si>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</si>
  <si>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</si>
  <si>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</si>
  <si>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</si>
  <si>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</si>
  <si>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</si>
  <si>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</si>
  <si>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</si>
  <si>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</si>
  <si>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</si>
  <si>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</si>
  <si>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</si>
  <si>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</si>
  <si>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</si>
  <si>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</si>
  <si>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</si>
  <si>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</si>
  <si>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</si>
  <si>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</si>
  <si>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</si>
  <si>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</si>
  <si>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</si>
  <si>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</si>
  <si>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</si>
  <si>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</si>
  <si>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</si>
  <si>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</si>
  <si>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</si>
  <si>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</si>
  <si>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</si>
  <si>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</si>
  <si>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</si>
  <si>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</si>
  <si>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</si>
  <si>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</si>
  <si>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</si>
  <si>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</si>
  <si>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</si>
  <si>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</si>
  <si>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</si>
  <si>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</si>
  <si>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</si>
  <si>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</si>
  <si>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</si>
  <si>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</si>
  <si>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</si>
  <si>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</si>
  <si>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</si>
  <si>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</si>
  <si>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</si>
  <si>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</si>
  <si>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</si>
  <si>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</si>
  <si>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</si>
  <si>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</si>
  <si>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</si>
  <si>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</si>
  <si>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</si>
  <si>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</si>
  <si>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</si>
  <si>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</si>
  <si>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</si>
  <si>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</si>
  <si>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</si>
  <si>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</si>
  <si>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</si>
  <si>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</si>
  <si>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</si>
  <si>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</si>
  <si>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</si>
  <si>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</si>
  <si>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</si>
  <si>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</si>
  <si>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</si>
  <si>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</si>
  <si>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</si>
  <si>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</si>
  <si>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</si>
  <si>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</si>
  <si>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</si>
  <si>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</si>
  <si>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</si>
  <si>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</si>
  <si>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</si>
  <si>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</si>
  <si>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</si>
  <si>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</si>
  <si>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</si>
  <si>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</si>
  <si>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</si>
  <si>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</si>
  <si>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</si>
  <si>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</si>
  <si>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</si>
  <si>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</si>
  <si>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</si>
  <si>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</si>
  <si>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</si>
  <si>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</si>
  <si>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</si>
  <si>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</si>
  <si>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</si>
  <si>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</si>
  <si>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</si>
  <si>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</si>
  <si>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</si>
  <si>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</si>
  <si>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</si>
  <si>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</si>
  <si>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</si>
  <si>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</si>
  <si>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</si>
  <si>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</si>
  <si>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</si>
  <si>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</si>
  <si>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</si>
  <si>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</si>
  <si>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</si>
  <si>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</si>
  <si>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</si>
  <si>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</si>
  <si>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</si>
  <si>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</si>
  <si>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</si>
  <si>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</si>
  <si>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</si>
  <si>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</si>
  <si>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</si>
  <si>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</si>
  <si>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</si>
  <si>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</si>
  <si>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</si>
  <si>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</si>
  <si>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</si>
  <si>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</si>
  <si>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</si>
  <si>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</si>
  <si>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</si>
  <si>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</si>
  <si>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</si>
  <si>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</si>
  <si>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</si>
  <si>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</si>
  <si>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</si>
  <si>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</si>
  <si>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</si>
  <si>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</si>
  <si>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</si>
  <si>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</si>
  <si>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</si>
  <si>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</si>
  <si>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</si>
  <si>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</si>
  <si>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</si>
  <si>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</si>
  <si>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</si>
  <si>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</si>
  <si>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</si>
  <si>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</si>
  <si>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</si>
  <si>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</si>
  <si>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</si>
  <si>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</si>
  <si>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</si>
  <si>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</si>
  <si>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</si>
  <si>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</si>
  <si>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</si>
  <si>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</si>
  <si>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</si>
  <si>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</si>
  <si>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</si>
  <si>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</si>
  <si>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</si>
  <si>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</si>
  <si>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</si>
  <si>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</si>
  <si>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</si>
  <si>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</si>
  <si>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</si>
  <si>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</si>
  <si>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</si>
  <si>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</si>
  <si>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</si>
  <si>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</si>
  <si>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</si>
  <si>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</si>
  <si>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</si>
  <si>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</si>
  <si>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</si>
  <si>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</si>
  <si>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</si>
  <si>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</si>
  <si>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</si>
  <si>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</si>
  <si>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</si>
  <si>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</si>
  <si>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</si>
  <si>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</si>
  <si>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</si>
  <si>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</si>
  <si>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</si>
  <si>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</si>
  <si>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</si>
  <si>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</si>
  <si>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</si>
  <si>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</si>
  <si>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</si>
  <si>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</si>
  <si>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</si>
  <si>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</si>
  <si>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</si>
  <si>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</si>
  <si>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</si>
  <si>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</si>
  <si>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</si>
  <si>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</si>
  <si>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</si>
  <si>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</si>
  <si>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</si>
  <si>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</si>
  <si>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</si>
  <si>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</si>
  <si>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</si>
  <si>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</si>
  <si>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</si>
  <si>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</si>
  <si>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</si>
  <si>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</si>
  <si>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</si>
  <si>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</si>
  <si>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</si>
  <si>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</si>
  <si>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</si>
  <si>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</si>
  <si>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</si>
  <si>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</si>
  <si>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</si>
  <si>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</si>
  <si>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</si>
  <si>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</si>
  <si>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</si>
  <si>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</si>
  <si>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</si>
  <si>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</si>
  <si>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</si>
  <si>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</si>
  <si>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</si>
  <si>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</si>
  <si>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</si>
  <si>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</si>
  <si>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</si>
  <si>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</si>
  <si>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</si>
  <si>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</si>
  <si>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</si>
  <si>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</si>
  <si>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</si>
  <si>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</si>
  <si>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</si>
  <si>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</si>
  <si>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</si>
  <si>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</si>
  <si>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</si>
  <si>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</si>
  <si>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</si>
  <si>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</si>
  <si>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</si>
  <si>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</si>
  <si>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</si>
  <si>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</si>
  <si>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</si>
  <si>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</si>
  <si>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</si>
  <si>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</si>
  <si>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</si>
  <si>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</si>
  <si>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</si>
  <si>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</si>
  <si>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</si>
  <si>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</si>
  <si>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</si>
  <si>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</si>
  <si>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</si>
  <si>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</si>
  <si>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</si>
  <si>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</si>
  <si>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</si>
  <si>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</si>
  <si>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</si>
  <si>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</si>
  <si>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</si>
  <si>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</si>
  <si>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</si>
  <si>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</si>
  <si>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</si>
  <si>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</si>
  <si>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</si>
  <si>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</si>
  <si>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</si>
  <si>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</si>
  <si>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</si>
  <si>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</si>
  <si>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</si>
  <si>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</si>
  <si>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</si>
  <si>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</si>
  <si>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</si>
  <si>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</si>
  <si>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</si>
  <si>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</si>
  <si>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</si>
  <si>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</si>
  <si>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</si>
  <si>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</si>
  <si>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</si>
  <si>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</si>
  <si>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</si>
  <si>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</si>
  <si>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</si>
  <si>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</si>
  <si>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</si>
  <si>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</si>
  <si>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</si>
  <si>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</si>
  <si>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</si>
  <si>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</si>
  <si>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</si>
  <si>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</si>
  <si>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</si>
  <si>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</si>
  <si>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</si>
  <si>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</si>
  <si>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</si>
  <si>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</si>
  <si>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</si>
  <si>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</si>
  <si>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</si>
  <si>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</si>
  <si>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</si>
  <si>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</si>
  <si>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</si>
  <si>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</si>
  <si>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</si>
  <si>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</si>
  <si>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</si>
  <si>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</si>
  <si>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</si>
  <si>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</si>
  <si>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</si>
  <si>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</si>
  <si>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</si>
  <si>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</si>
  <si>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</si>
  <si>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</si>
  <si>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</si>
  <si>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</si>
  <si>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</si>
  <si>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</si>
  <si>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</si>
  <si>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</si>
  <si>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</si>
  <si>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</si>
  <si>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</si>
  <si>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</si>
  <si>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</si>
  <si>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</si>
  <si>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</si>
  <si>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</si>
  <si>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</si>
  <si>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</si>
  <si>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</si>
  <si>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</si>
  <si>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</si>
  <si>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</si>
  <si>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</si>
  <si>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</si>
  <si>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</si>
  <si>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</si>
  <si>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</si>
  <si>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</si>
  <si>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</si>
  <si>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</si>
  <si>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</si>
  <si>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</si>
  <si>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</si>
  <si>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</si>
  <si>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</si>
  <si>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</si>
  <si>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</si>
  <si>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</si>
  <si>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</si>
  <si>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</si>
  <si>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</si>
  <si>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</si>
  <si>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</si>
  <si>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</si>
  <si>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</si>
  <si>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</si>
  <si>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</si>
  <si>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</si>
  <si>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</si>
  <si>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</si>
  <si>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</si>
  <si>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</si>
  <si>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</si>
  <si>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</si>
  <si>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</si>
  <si>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</si>
  <si>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</si>
  <si>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</si>
  <si>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</si>
  <si>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</si>
  <si>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</si>
  <si>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</si>
  <si>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</si>
  <si>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</si>
  <si>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</si>
  <si>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</si>
  <si>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</si>
  <si>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</si>
  <si>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</si>
  <si>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</si>
  <si>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</si>
  <si>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</si>
  <si>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</si>
  <si>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</si>
  <si>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</si>
  <si>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</si>
  <si>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</si>
  <si>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</si>
  <si>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</si>
  <si>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</si>
  <si>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</si>
  <si>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</si>
  <si>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</si>
  <si>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</si>
  <si>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</si>
  <si>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</si>
  <si>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</si>
  <si>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</si>
  <si>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</si>
  <si>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</si>
  <si>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</si>
  <si>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</si>
  <si>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</si>
  <si>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</si>
  <si>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</si>
  <si>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</si>
  <si>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</si>
  <si>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</si>
  <si>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</si>
  <si>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</si>
  <si>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</si>
  <si>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</si>
  <si>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</si>
  <si>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</si>
  <si>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</si>
  <si>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</si>
  <si>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</si>
  <si>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</si>
  <si>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</si>
  <si>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</si>
  <si>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</si>
  <si>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</si>
  <si>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</si>
  <si>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</si>
  <si>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</si>
  <si>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</si>
  <si>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</si>
  <si>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</si>
  <si>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</si>
  <si>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</si>
  <si>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</si>
  <si>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</si>
  <si>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</si>
  <si>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</si>
  <si>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</si>
  <si>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</si>
  <si>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</si>
  <si>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</si>
  <si>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</si>
  <si>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</si>
  <si>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</si>
  <si>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</si>
  <si>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</si>
  <si>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</si>
  <si>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</si>
  <si>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</si>
  <si>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</si>
  <si>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</si>
  <si>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</si>
  <si>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</si>
  <si>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</si>
  <si>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</si>
  <si>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</si>
  <si>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</si>
  <si>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</si>
  <si>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</si>
  <si>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</si>
  <si>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</si>
  <si>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</si>
  <si>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</si>
  <si>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</si>
  <si>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</si>
  <si>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</si>
  <si>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</si>
  <si>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</si>
  <si>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</si>
  <si>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</si>
  <si>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</si>
  <si>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</si>
  <si>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</si>
  <si>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</si>
  <si>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</si>
  <si>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</si>
  <si>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</si>
  <si>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</si>
  <si>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</si>
  <si>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</si>
  <si>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</si>
  <si>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</si>
  <si>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</si>
  <si>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</si>
  <si>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</si>
  <si>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</si>
  <si>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</si>
  <si>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</si>
  <si>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</si>
  <si>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</si>
  <si>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</si>
  <si>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</si>
  <si>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</si>
  <si>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</si>
  <si>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</si>
  <si>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</si>
  <si>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</si>
  <si>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</si>
  <si>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</si>
  <si>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</si>
  <si>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</si>
  <si>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</si>
  <si>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</si>
  <si>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</si>
  <si>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</si>
  <si>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</si>
  <si>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</si>
  <si>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</si>
  <si>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</si>
  <si>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</si>
  <si>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</si>
  <si>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</si>
  <si>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</si>
  <si>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</si>
  <si>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</si>
  <si>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</si>
  <si>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</si>
  <si>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</si>
  <si>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</si>
  <si>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</si>
  <si>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</si>
  <si>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</si>
  <si>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</si>
  <si>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</si>
  <si>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</si>
  <si>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</si>
  <si>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</si>
  <si>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</si>
  <si>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</si>
  <si>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</si>
  <si>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</si>
  <si>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</si>
  <si>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</si>
  <si>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</si>
  <si>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</si>
  <si>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</si>
  <si>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</si>
  <si>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</si>
  <si>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</si>
  <si>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</si>
  <si>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</si>
  <si>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</si>
  <si>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</si>
  <si>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</si>
  <si>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</si>
  <si>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</si>
  <si>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</si>
  <si>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</si>
  <si>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</si>
  <si>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</si>
  <si>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</si>
  <si>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</si>
  <si>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</si>
  <si>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</si>
  <si>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</si>
  <si>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</si>
  <si>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</si>
  <si>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</si>
  <si>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</si>
  <si>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</si>
  <si>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</si>
  <si>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</si>
  <si>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</si>
  <si>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</si>
  <si>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</si>
  <si>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</si>
  <si>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</si>
  <si>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</si>
  <si>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</si>
  <si>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</si>
  <si>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</si>
  <si>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</si>
  <si>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</si>
  <si>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</si>
  <si>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</si>
  <si>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</si>
  <si>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</si>
  <si>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</si>
  <si>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</si>
  <si>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</si>
  <si>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</si>
  <si>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</si>
  <si>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</si>
  <si>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</si>
  <si>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</si>
  <si>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</si>
  <si>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</si>
  <si>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</si>
  <si>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</si>
  <si>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</si>
  <si>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</si>
  <si>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</si>
  <si>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</si>
  <si>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</si>
  <si>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</si>
  <si>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</si>
  <si>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</si>
  <si>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</si>
  <si>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</si>
  <si>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</si>
  <si>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</si>
  <si>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</si>
  <si>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</si>
  <si>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</si>
  <si>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</si>
  <si>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</si>
  <si>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</si>
  <si>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</si>
  <si>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</si>
  <si>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</si>
  <si>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</si>
  <si>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</si>
  <si>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</si>
  <si>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</si>
  <si>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</si>
  <si>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</si>
  <si>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</si>
  <si>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</si>
  <si>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</si>
  <si>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</si>
  <si>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</si>
  <si>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</si>
  <si>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</si>
  <si>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</si>
  <si>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</si>
  <si>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</si>
  <si>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</si>
  <si>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</si>
  <si>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</si>
  <si>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</si>
  <si>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</si>
  <si>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</si>
  <si>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</si>
  <si>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</si>
  <si>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</si>
  <si>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</si>
  <si>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</si>
  <si>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</si>
  <si>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</si>
  <si>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</si>
  <si>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</si>
  <si>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</si>
  <si>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</si>
  <si>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</si>
  <si>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</si>
  <si>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</si>
  <si>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</si>
  <si>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</si>
  <si>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</si>
  <si>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</si>
  <si>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</si>
  <si>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</si>
  <si>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</si>
  <si>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</si>
  <si>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</si>
  <si>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</si>
  <si>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</si>
  <si>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</si>
  <si>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</si>
  <si>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</si>
  <si>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</si>
  <si>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</si>
  <si>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</si>
  <si>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</si>
  <si>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</si>
  <si>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</si>
  <si>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</si>
  <si>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</si>
  <si>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</si>
  <si>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</si>
  <si>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</si>
  <si>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</si>
  <si>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</si>
  <si>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</si>
  <si>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</si>
  <si>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</si>
  <si>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</si>
  <si>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</si>
  <si>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</si>
  <si>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</si>
  <si>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</si>
  <si>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</si>
  <si>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</si>
  <si>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</si>
  <si>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</si>
  <si>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</si>
  <si>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</si>
  <si>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</si>
  <si>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</si>
  <si>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</si>
  <si>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</si>
  <si>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</si>
  <si>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</si>
  <si>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</si>
  <si>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</si>
  <si>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</si>
  <si>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</si>
  <si>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</si>
  <si>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</si>
  <si>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</si>
  <si>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</si>
  <si>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</si>
  <si>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</si>
  <si>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</si>
  <si>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</si>
  <si>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</si>
  <si>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</si>
  <si>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</si>
  <si>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</si>
  <si>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</si>
  <si>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</si>
  <si>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</si>
  <si>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</si>
  <si>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</si>
  <si>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</si>
  <si>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</si>
  <si>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</si>
  <si>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</si>
  <si>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</si>
  <si>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</si>
  <si>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</si>
  <si>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</si>
  <si>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</si>
  <si>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</si>
  <si>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</si>
  <si>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</si>
  <si>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</si>
  <si>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</si>
  <si>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</si>
  <si>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</si>
  <si>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</si>
  <si>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</si>
  <si>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</si>
  <si>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</si>
  <si>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</si>
  <si>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</si>
  <si>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</si>
  <si>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</si>
  <si>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</si>
  <si>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</si>
  <si>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</si>
  <si>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</si>
  <si>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</si>
  <si>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</si>
  <si>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</si>
  <si>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</si>
  <si>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</si>
  <si>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</si>
  <si>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</si>
  <si>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</si>
  <si>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</si>
  <si>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</si>
  <si>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</si>
  <si>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</si>
  <si>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</si>
  <si>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</si>
  <si>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</si>
  <si>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</si>
  <si>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</si>
  <si>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</si>
  <si>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</si>
  <si>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</si>
  <si>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</si>
  <si>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</si>
  <si>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</si>
  <si>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</si>
  <si>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</si>
  <si>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</si>
  <si>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</si>
  <si>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</si>
  <si>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</si>
  <si>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</si>
  <si>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</si>
  <si>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</si>
  <si>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</si>
  <si>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</si>
  <si>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</si>
  <si>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</si>
  <si>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</si>
  <si>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</si>
  <si>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</si>
  <si>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</si>
  <si>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</si>
  <si>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</si>
  <si>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</si>
  <si>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</si>
  <si>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</si>
  <si>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</si>
  <si>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</si>
  <si>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</si>
  <si>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</si>
  <si>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</si>
  <si>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</si>
  <si>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</si>
  <si>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</si>
  <si>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</si>
  <si>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</si>
  <si>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</si>
  <si>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</si>
  <si>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</si>
  <si>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</si>
  <si>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</si>
  <si>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</si>
  <si>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</si>
  <si>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</si>
  <si>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</si>
  <si>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</si>
  <si>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</si>
  <si>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</si>
  <si>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</si>
  <si>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</si>
  <si>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</si>
  <si>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</si>
  <si>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</si>
  <si>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</si>
  <si>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</si>
  <si>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</si>
  <si>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</si>
  <si>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</si>
  <si>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</si>
  <si>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</si>
  <si>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</si>
  <si>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</si>
  <si>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</si>
  <si>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</si>
  <si>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</si>
  <si>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</si>
  <si>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</si>
  <si>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</si>
  <si>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</si>
  <si>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</si>
  <si>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</si>
  <si>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</si>
  <si>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</si>
  <si>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</si>
  <si>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</si>
  <si>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</si>
  <si>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</si>
  <si>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</si>
  <si>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</si>
  <si>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</si>
  <si>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</si>
  <si>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</si>
  <si>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</si>
  <si>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</si>
  <si>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</si>
  <si>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</si>
  <si>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</si>
  <si>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</si>
  <si>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</si>
  <si>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</si>
  <si>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</si>
  <si>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</si>
  <si>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</si>
  <si>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</si>
  <si>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</si>
  <si>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</si>
  <si>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</si>
  <si>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</si>
  <si>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</si>
  <si>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</si>
  <si>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</si>
  <si>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</si>
  <si>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</si>
  <si>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</si>
  <si>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</si>
  <si>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</si>
  <si>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</si>
  <si>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</si>
  <si>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</si>
  <si>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</si>
  <si>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</si>
  <si>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</si>
  <si>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</si>
  <si>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</si>
  <si>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</si>
  <si>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</si>
  <si>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</si>
  <si>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</si>
  <si>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</si>
  <si>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</si>
  <si>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</si>
  <si>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</si>
  <si>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</si>
  <si>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</si>
  <si>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</si>
  <si>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</si>
  <si>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</si>
  <si>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</si>
  <si>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</si>
  <si>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</si>
  <si>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</si>
  <si>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</si>
  <si>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</si>
  <si>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</si>
  <si>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</si>
  <si>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</si>
  <si>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</si>
  <si>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</si>
  <si>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</si>
  <si>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</si>
  <si>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</si>
  <si>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</si>
  <si>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</si>
  <si>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</si>
  <si>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</si>
  <si>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</si>
  <si>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</si>
  <si>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</si>
  <si>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</si>
  <si>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</si>
  <si>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</si>
  <si>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</si>
  <si>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</si>
  <si>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</si>
  <si>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</si>
  <si>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</si>
  <si>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</si>
  <si>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</si>
  <si>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</si>
  <si>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</si>
  <si>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</si>
  <si>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</si>
  <si>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</si>
  <si>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</si>
  <si>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</si>
  <si>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</si>
  <si>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</si>
  <si>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</si>
  <si>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</si>
  <si>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</si>
  <si>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</si>
  <si>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</si>
  <si>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</si>
  <si>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</si>
  <si>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</si>
  <si>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</si>
  <si>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</si>
  <si>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</si>
  <si>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</si>
  <si>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</si>
  <si>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</si>
  <si>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</si>
  <si>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</si>
  <si>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</si>
  <si>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</si>
  <si>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</si>
  <si>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</si>
  <si>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</si>
  <si>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</si>
  <si>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</si>
  <si>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</si>
  <si>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</si>
  <si>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</si>
  <si>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</si>
  <si>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</si>
  <si>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</si>
  <si>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</si>
  <si>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</si>
  <si>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</si>
  <si>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</si>
  <si>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</si>
  <si>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</si>
  <si>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</si>
  <si>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</si>
  <si>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</si>
  <si>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</si>
  <si>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</si>
  <si>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</si>
  <si>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</si>
  <si>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</si>
  <si>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</si>
  <si>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</si>
  <si>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</si>
  <si>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</si>
  <si>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</si>
  <si>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</si>
  <si>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</si>
  <si>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</si>
  <si>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</si>
  <si>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</si>
  <si>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</si>
  <si>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</si>
  <si>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</si>
  <si>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</si>
  <si>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</si>
  <si>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</si>
  <si>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</si>
  <si>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</si>
  <si>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</si>
  <si>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</si>
  <si>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</si>
  <si>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</si>
  <si>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</si>
  <si>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</si>
  <si>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</si>
  <si>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</si>
  <si>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</si>
  <si>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</si>
  <si>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</si>
  <si>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</si>
  <si>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</si>
  <si>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</si>
  <si>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</si>
  <si>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</si>
  <si>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</si>
  <si>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</si>
  <si>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</si>
  <si>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</si>
  <si>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</si>
  <si>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</si>
  <si>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</si>
  <si>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</si>
  <si>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</si>
  <si>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</si>
  <si>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</si>
  <si>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</si>
  <si>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</si>
  <si>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</si>
  <si>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</si>
  <si>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</si>
  <si>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</si>
  <si>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</si>
  <si>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</si>
  <si>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</si>
  <si>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</si>
  <si>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</si>
  <si>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</si>
  <si>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</si>
  <si>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</si>
  <si>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</si>
  <si>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</si>
  <si>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</si>
  <si>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</si>
  <si>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</si>
  <si>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</si>
  <si>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</si>
  <si>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</si>
  <si>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</si>
  <si>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</si>
  <si>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</si>
  <si>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</si>
  <si>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</si>
  <si>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</si>
  <si>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</si>
  <si>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</si>
  <si>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</si>
  <si>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</si>
  <si>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</si>
  <si>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</si>
  <si>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</si>
  <si>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</si>
  <si>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</si>
  <si>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</si>
  <si>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</si>
  <si>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</si>
  <si>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</si>
  <si>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</si>
  <si>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</si>
  <si>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</si>
  <si>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</si>
  <si>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</si>
  <si>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</si>
  <si>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</si>
  <si>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</si>
  <si>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</si>
  <si>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</si>
  <si>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</si>
  <si>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</si>
  <si>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</si>
  <si>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</si>
  <si>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</si>
  <si>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</si>
  <si>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</si>
  <si>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</si>
  <si>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</si>
  <si>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</si>
  <si>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</si>
  <si>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</si>
  <si>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</si>
  <si>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</si>
  <si>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</si>
  <si>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</si>
  <si>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</si>
  <si>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</si>
  <si>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</si>
  <si>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</si>
  <si>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</si>
  <si>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</si>
  <si>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</si>
  <si>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</si>
  <si>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</si>
  <si>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</si>
  <si>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</si>
  <si>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</si>
  <si>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</si>
  <si>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</si>
  <si>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</si>
  <si>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</si>
  <si>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</si>
  <si>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</si>
  <si>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</si>
  <si>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</si>
  <si>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</si>
  <si>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</si>
  <si>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</si>
  <si>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</si>
  <si>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</si>
  <si>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</si>
  <si>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</si>
  <si>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</si>
  <si>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</si>
  <si>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</si>
  <si>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</si>
  <si>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</si>
  <si>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</si>
  <si>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</si>
  <si>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</si>
  <si>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</si>
  <si>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</si>
  <si>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</si>
  <si>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</si>
  <si>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</si>
  <si>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</si>
  <si>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</si>
  <si>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</si>
  <si>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</si>
  <si>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</si>
  <si>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</si>
  <si>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</si>
  <si>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</si>
  <si>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</si>
  <si>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</si>
  <si>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</si>
  <si>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</si>
  <si>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</si>
  <si>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</si>
  <si>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</si>
  <si>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</si>
  <si>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</si>
  <si>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</si>
  <si>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</si>
  <si>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</si>
  <si>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</si>
  <si>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</si>
  <si>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</si>
  <si>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</si>
  <si>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</si>
  <si>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</si>
  <si>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</si>
  <si>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</si>
  <si>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</si>
  <si>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</si>
  <si>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</si>
  <si>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</si>
  <si>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</si>
  <si>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</si>
  <si>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</si>
  <si>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</si>
  <si>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</si>
  <si>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</si>
  <si>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</si>
  <si>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</si>
  <si>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</si>
  <si>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</si>
  <si>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</si>
  <si>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</si>
  <si>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</si>
  <si>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</si>
  <si>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</si>
  <si>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</si>
  <si>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</si>
  <si>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</si>
  <si>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</si>
  <si>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</si>
  <si>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</si>
  <si>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</si>
  <si>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</si>
  <si>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</si>
  <si>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</si>
  <si>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</si>
  <si>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</si>
  <si>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</si>
  <si>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</si>
  <si>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</si>
  <si>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</si>
  <si>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</si>
  <si>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</si>
  <si>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</si>
  <si>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</si>
  <si>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</si>
  <si>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</si>
  <si>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</si>
  <si>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</si>
  <si>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</si>
  <si>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</si>
  <si>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</si>
  <si>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</si>
  <si>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</si>
  <si>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</si>
  <si>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</si>
  <si>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</si>
  <si>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</si>
  <si>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</si>
  <si>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</si>
  <si>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</si>
  <si>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</si>
  <si>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</si>
  <si>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</si>
  <si>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</si>
  <si>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</si>
  <si>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</si>
  <si>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</si>
  <si>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</si>
  <si>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</si>
  <si>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</si>
  <si>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</si>
  <si>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</si>
  <si>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</si>
  <si>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</si>
  <si>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</si>
  <si>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</si>
  <si>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</si>
  <si>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</si>
  <si>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</si>
  <si>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</si>
  <si>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</si>
  <si>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</si>
  <si>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</si>
  <si>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</si>
  <si>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</si>
  <si>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</si>
  <si>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</si>
  <si>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</si>
  <si>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</si>
  <si>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</si>
  <si>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</si>
  <si>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</si>
  <si>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</si>
  <si>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</si>
  <si>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</si>
  <si>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</si>
  <si>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</si>
  <si>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</si>
  <si>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</si>
  <si>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</si>
  <si>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</si>
  <si>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</si>
  <si>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</si>
  <si>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</si>
  <si>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</si>
  <si>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</si>
  <si>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</si>
  <si>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</si>
  <si>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</si>
  <si>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</si>
  <si>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</si>
  <si>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</si>
  <si>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</si>
  <si>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</si>
  <si>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</si>
  <si>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</si>
  <si>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</si>
  <si>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</si>
  <si>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</si>
  <si>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</si>
  <si>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</si>
  <si>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</si>
  <si>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</si>
  <si>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</si>
  <si>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</si>
  <si>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</si>
  <si>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</si>
  <si>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</si>
  <si>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</si>
  <si>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</si>
  <si>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</si>
  <si>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</si>
  <si>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</si>
  <si>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</si>
  <si>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</si>
  <si>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</si>
  <si>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</si>
  <si>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</si>
  <si>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</si>
  <si>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</si>
  <si>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</si>
  <si>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</si>
  <si>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</si>
  <si>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</si>
  <si>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</si>
  <si>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</si>
  <si>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</si>
  <si>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</si>
  <si>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</si>
  <si>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</si>
  <si>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</si>
  <si>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</si>
  <si>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</si>
  <si>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</si>
  <si>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</si>
  <si>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</si>
  <si>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</si>
  <si>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</si>
  <si>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</si>
  <si>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</si>
  <si>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</si>
  <si>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</si>
  <si>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</si>
  <si>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</si>
  <si>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</si>
  <si>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</si>
  <si>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</si>
  <si>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</si>
  <si>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</si>
  <si>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</si>
  <si>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</si>
  <si>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</si>
  <si>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</si>
  <si>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</si>
  <si>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</si>
  <si>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</si>
  <si>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</si>
  <si>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</si>
  <si>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</si>
  <si>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</si>
  <si>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</si>
  <si>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</si>
  <si>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</si>
  <si>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</si>
  <si>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</si>
  <si>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</si>
  <si>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</si>
  <si>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</si>
  <si>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</si>
  <si>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</si>
  <si>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</si>
  <si>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</si>
  <si>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</si>
  <si>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</si>
  <si>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</si>
  <si>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</si>
  <si>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</si>
  <si>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</si>
  <si>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</si>
  <si>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</si>
  <si>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</si>
  <si>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</si>
  <si>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</si>
  <si>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</si>
  <si>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</si>
  <si>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</si>
  <si>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</si>
  <si>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</si>
  <si>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</si>
  <si>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</si>
  <si>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</si>
  <si>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</si>
  <si>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</si>
  <si>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</si>
  <si>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</si>
  <si>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</si>
  <si>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</si>
  <si>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</si>
  <si>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</si>
  <si>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</si>
  <si>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</si>
  <si>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</si>
  <si>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</si>
  <si>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</si>
  <si>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</si>
  <si>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</si>
  <si>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</si>
  <si>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</si>
  <si>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</si>
  <si>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</si>
  <si>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</si>
  <si>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</si>
  <si>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</si>
  <si>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</si>
  <si>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</si>
  <si>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</si>
  <si>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</si>
  <si>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</si>
  <si>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</si>
  <si>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</si>
  <si>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</si>
  <si>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</si>
  <si>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</si>
  <si>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</si>
  <si>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</si>
  <si>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</si>
  <si>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</si>
  <si>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</si>
  <si>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</si>
  <si>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</si>
  <si>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</si>
  <si>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</si>
  <si>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</si>
  <si>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</si>
  <si>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</si>
  <si>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</si>
  <si>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</si>
  <si>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</si>
  <si>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</si>
  <si>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</si>
  <si>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</si>
  <si>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</si>
  <si>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</si>
  <si>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</si>
  <si>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</si>
  <si>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</si>
  <si>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</si>
  <si>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</si>
  <si>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</si>
  <si>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</si>
  <si>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</si>
  <si>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</si>
  <si>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</si>
  <si>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</si>
  <si>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</si>
  <si>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</si>
  <si>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</si>
  <si>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</si>
  <si>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</si>
  <si>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</si>
  <si>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</si>
  <si>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</si>
  <si>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</si>
  <si>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</si>
  <si>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</si>
  <si>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</si>
  <si>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</si>
  <si>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</si>
  <si>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</si>
  <si>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</si>
  <si>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</si>
  <si>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</si>
  <si>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</si>
  <si>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</si>
  <si>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</si>
  <si>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</si>
  <si>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</si>
  <si>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</si>
  <si>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</si>
  <si>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</si>
  <si>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</si>
  <si>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</si>
  <si>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</si>
  <si>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</si>
  <si>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</si>
  <si>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</si>
  <si>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</si>
  <si>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</si>
  <si>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</si>
  <si>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</si>
  <si>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</si>
  <si>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</si>
  <si>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</si>
  <si>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</si>
  <si>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</si>
  <si>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</si>
  <si>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</si>
  <si>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</si>
  <si>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</si>
  <si>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</si>
  <si>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</si>
  <si>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</si>
  <si>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</si>
  <si>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</si>
  <si>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</si>
  <si>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</si>
  <si>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</si>
  <si>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</si>
  <si>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</si>
  <si>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</si>
  <si>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</si>
  <si>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</si>
  <si>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</si>
  <si>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</si>
  <si>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</si>
  <si>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</si>
  <si>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</si>
  <si>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</si>
  <si>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</si>
  <si>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</si>
  <si>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</si>
  <si>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</si>
  <si>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</si>
  <si>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</si>
  <si>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</si>
  <si>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</si>
  <si>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</si>
  <si>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</si>
  <si>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</si>
  <si>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</si>
  <si>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</si>
  <si>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</si>
  <si>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</si>
  <si>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</si>
  <si>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</si>
  <si>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</si>
  <si>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</si>
  <si>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</si>
  <si>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</si>
  <si>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</si>
  <si>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</si>
  <si>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</si>
  <si>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</si>
  <si>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</si>
  <si>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</si>
  <si>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</si>
  <si>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</si>
  <si>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</si>
  <si>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</si>
  <si>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</si>
  <si>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</si>
  <si>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</si>
  <si>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</si>
  <si>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</si>
  <si>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</si>
  <si>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</si>
  <si>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</si>
  <si>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</si>
  <si>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</si>
  <si>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</si>
  <si>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</si>
  <si>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</si>
  <si>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</si>
  <si>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</si>
  <si>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</si>
  <si>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</si>
  <si>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</si>
  <si>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</si>
  <si>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</si>
  <si>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</si>
  <si>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</si>
  <si>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</si>
  <si>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</si>
  <si>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</si>
  <si>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</si>
  <si>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</si>
  <si>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</si>
  <si>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</si>
  <si>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</si>
  <si>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</si>
  <si>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</si>
  <si>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</si>
  <si>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</si>
  <si>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</si>
  <si>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</si>
  <si>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</si>
  <si>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</si>
  <si>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</si>
  <si>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</si>
  <si>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</si>
  <si>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</si>
  <si>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</si>
  <si>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</si>
  <si>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</si>
  <si>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</si>
  <si>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</si>
  <si>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</si>
  <si>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</si>
  <si>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</si>
  <si>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</si>
  <si>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</si>
  <si>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</si>
  <si>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</si>
  <si>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</si>
  <si>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</si>
  <si>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</si>
  <si>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</si>
  <si>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</si>
  <si>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</si>
  <si>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</si>
  <si>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</si>
  <si>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</si>
  <si>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</si>
  <si>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</si>
  <si>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</si>
  <si>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</si>
  <si>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</si>
  <si>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</si>
  <si>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</si>
  <si>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</si>
  <si>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</si>
  <si>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</si>
  <si>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</si>
  <si>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</si>
  <si>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</si>
  <si>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</si>
  <si>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</si>
  <si>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</si>
  <si>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</si>
  <si>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</si>
  <si>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</si>
  <si>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</si>
  <si>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</si>
  <si>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</si>
  <si>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</si>
  <si>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</si>
  <si>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</si>
  <si>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</si>
  <si>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</si>
  <si>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</si>
  <si>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</si>
  <si>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</si>
  <si>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</si>
  <si>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</si>
  <si>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</si>
  <si>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</si>
  <si>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</si>
  <si>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</si>
  <si>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</si>
  <si>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</si>
  <si>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</si>
  <si>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</si>
  <si>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</si>
  <si>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</si>
  <si>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</si>
  <si>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</si>
  <si>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</si>
  <si>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</si>
  <si>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</si>
  <si>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</si>
  <si>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</si>
  <si>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</si>
  <si>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</si>
  <si>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</si>
  <si>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</si>
  <si>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</si>
  <si>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</si>
  <si>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</si>
  <si>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</si>
  <si>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</si>
  <si>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</si>
  <si>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</si>
  <si>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</si>
  <si>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</si>
  <si>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</si>
  <si>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</si>
  <si>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</si>
  <si>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</si>
  <si>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</si>
  <si>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</si>
  <si>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</si>
  <si>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</si>
  <si>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</si>
  <si>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</si>
  <si>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</si>
  <si>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</si>
  <si>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</si>
  <si>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</si>
  <si>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</si>
  <si>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</si>
  <si>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</si>
  <si>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</si>
  <si>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</si>
  <si>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</si>
  <si>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</si>
  <si>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</si>
  <si>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</si>
  <si>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</si>
  <si>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</si>
  <si>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</si>
  <si>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</si>
  <si>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</si>
  <si>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</si>
  <si>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</si>
  <si>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</si>
  <si>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</si>
  <si>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</si>
  <si>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</si>
  <si>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</si>
  <si>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</si>
  <si>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</si>
  <si>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</si>
  <si>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</si>
  <si>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</si>
  <si>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</si>
  <si>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</si>
  <si>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</si>
  <si>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</si>
  <si>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</si>
  <si>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</si>
  <si>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</si>
  <si>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</si>
  <si>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</si>
  <si>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</si>
  <si>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</si>
  <si>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</si>
  <si>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</si>
  <si>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</si>
  <si>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</si>
  <si>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</si>
  <si>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</si>
  <si>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</si>
  <si>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</si>
  <si>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</si>
  <si>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</si>
  <si>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</si>
  <si>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</si>
  <si>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</si>
  <si>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</si>
  <si>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</si>
  <si>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</si>
  <si>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</si>
  <si>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</si>
  <si>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</si>
  <si>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</si>
  <si>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</si>
  <si>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</si>
  <si>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</si>
  <si>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</si>
  <si>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</si>
  <si>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</si>
  <si>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</si>
  <si>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</si>
  <si>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</si>
  <si>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</si>
  <si>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</si>
  <si>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</si>
  <si>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</si>
  <si>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</si>
  <si>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</si>
  <si>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</si>
  <si>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</si>
  <si>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</si>
  <si>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</si>
  <si>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</si>
  <si>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</si>
  <si>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</si>
  <si>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</si>
  <si>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</si>
  <si>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</si>
  <si>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</si>
  <si>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</si>
  <si>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</si>
  <si>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</si>
  <si>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</si>
  <si>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</si>
  <si>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</si>
  <si>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</si>
  <si>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</si>
  <si>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</si>
  <si>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</si>
  <si>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</si>
  <si>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</si>
  <si>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</si>
  <si>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</si>
  <si>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</si>
  <si>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</si>
  <si>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</si>
  <si>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</si>
  <si>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</si>
  <si>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</si>
  <si>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</si>
  <si>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</si>
  <si>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</si>
  <si>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</si>
  <si>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</si>
  <si>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</si>
  <si>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</si>
  <si>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</si>
  <si>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</si>
  <si>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</si>
  <si>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</si>
  <si>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</si>
  <si>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</si>
  <si>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</si>
  <si>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</si>
  <si>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</si>
  <si>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</si>
  <si>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</si>
  <si>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</si>
  <si>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</si>
  <si>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</si>
  <si>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</si>
  <si>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</si>
  <si>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</si>
  <si>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</si>
  <si>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</si>
  <si>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</si>
  <si>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</si>
  <si>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</si>
  <si>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</si>
  <si>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</si>
  <si>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</si>
  <si>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</si>
  <si>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</si>
  <si>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</si>
  <si>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</si>
  <si>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</si>
  <si>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</si>
  <si>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</si>
  <si>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</si>
  <si>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</si>
  <si>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</si>
  <si>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</si>
  <si>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</si>
  <si>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</si>
  <si>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</si>
  <si>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</si>
  <si>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</si>
  <si>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</si>
  <si>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</si>
  <si>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</si>
  <si>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</si>
  <si>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</si>
  <si>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</si>
  <si>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</si>
  <si>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</si>
  <si>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</si>
  <si>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</si>
  <si>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</si>
  <si>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</si>
  <si>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</si>
  <si>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</si>
  <si>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</si>
  <si>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</si>
  <si>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</si>
  <si>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</si>
  <si>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</si>
  <si>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</si>
  <si>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</si>
  <si>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</si>
  <si>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</si>
  <si>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</si>
  <si>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</si>
  <si>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</si>
  <si>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</si>
  <si>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</si>
  <si>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</si>
  <si>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</si>
  <si>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</si>
  <si>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</si>
  <si>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</si>
  <si>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</si>
  <si>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</si>
  <si>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</si>
  <si>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</si>
  <si>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</si>
  <si>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</si>
  <si>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</si>
  <si>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</si>
  <si>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</si>
  <si>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</si>
  <si>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</si>
  <si>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</si>
  <si>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</si>
  <si>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</si>
  <si>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</si>
  <si>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</si>
  <si>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</si>
  <si>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</si>
  <si>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</si>
  <si>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</si>
  <si>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</si>
  <si>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</si>
  <si>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</si>
  <si>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</si>
  <si>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</si>
  <si>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</si>
  <si>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</si>
  <si>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</si>
  <si>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</si>
  <si>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</si>
  <si>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</si>
  <si>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</si>
  <si>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</si>
  <si>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</si>
  <si>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</si>
  <si>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</si>
  <si>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</si>
  <si>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</si>
  <si>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</si>
  <si>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</si>
  <si>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</si>
  <si>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</si>
  <si>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</si>
  <si>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</si>
  <si>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</si>
  <si>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</si>
  <si>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</si>
  <si>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</si>
  <si>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</si>
  <si>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</si>
  <si>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</si>
  <si>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</si>
  <si>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</si>
  <si>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</si>
  <si>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</si>
  <si>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</si>
  <si>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</si>
  <si>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</si>
  <si>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</si>
  <si>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</si>
  <si>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</si>
  <si>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</si>
  <si>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</si>
  <si>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</si>
  <si>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</si>
  <si>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</si>
  <si>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</si>
  <si>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</si>
  <si>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</si>
  <si>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</si>
  <si>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</si>
  <si>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</si>
  <si>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</si>
  <si>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</si>
  <si>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</si>
  <si>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</si>
  <si>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</si>
  <si>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</si>
  <si>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</si>
  <si>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</si>
  <si>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</si>
  <si>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</si>
  <si>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</si>
  <si>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</si>
  <si>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</si>
  <si>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</si>
  <si>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</si>
  <si>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</si>
  <si>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</si>
  <si>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</si>
  <si>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</si>
  <si>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</si>
  <si>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</si>
  <si>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</si>
  <si>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</si>
  <si>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</si>
  <si>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</si>
  <si>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</si>
  <si>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</si>
  <si>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</si>
  <si>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</si>
  <si>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</si>
  <si>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</si>
  <si>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</si>
  <si>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</si>
  <si>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</si>
  <si>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</si>
  <si>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</si>
  <si>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</si>
  <si>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</si>
  <si>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</si>
  <si>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</si>
  <si>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</si>
  <si>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</si>
  <si>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</si>
  <si>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</si>
  <si>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</si>
  <si>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</si>
  <si>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</si>
  <si>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</si>
  <si>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</si>
  <si>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</si>
  <si>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</si>
  <si>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</si>
  <si>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</si>
  <si>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</si>
  <si>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</si>
  <si>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</si>
  <si>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</si>
  <si>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</si>
  <si>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</si>
  <si>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</si>
  <si>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</si>
  <si>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</si>
  <si>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</si>
  <si>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</si>
  <si>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</si>
  <si>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</si>
  <si>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</si>
  <si>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</si>
  <si>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</si>
  <si>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</si>
  <si>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</si>
  <si>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</si>
  <si>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</si>
  <si>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</si>
  <si>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</si>
  <si>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</si>
  <si>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</si>
  <si>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</si>
  <si>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</si>
  <si>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</si>
  <si>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</si>
  <si>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</si>
  <si>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</si>
  <si>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</si>
  <si>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</si>
  <si>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</si>
  <si>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</si>
  <si>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</si>
  <si>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</si>
  <si>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</si>
  <si>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</si>
  <si>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</si>
  <si>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</si>
  <si>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</si>
  <si>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</si>
  <si>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</si>
  <si>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</si>
  <si>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</si>
  <si>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</si>
  <si>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</si>
  <si>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</si>
  <si>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</si>
  <si>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</si>
  <si>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</si>
  <si>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</si>
  <si>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</si>
  <si>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</si>
  <si>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</si>
  <si>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</si>
  <si>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</si>
  <si>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</si>
  <si>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</si>
  <si>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</si>
  <si>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</si>
  <si>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</si>
  <si>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</si>
  <si>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</si>
  <si>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</si>
  <si>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</si>
  <si>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</si>
  <si>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</si>
  <si>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</si>
  <si>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</si>
  <si>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</si>
  <si>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</si>
  <si>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</si>
  <si>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</si>
  <si>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</si>
  <si>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</si>
  <si>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</si>
  <si>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</si>
  <si>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</si>
  <si>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</si>
  <si>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</si>
  <si>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</si>
  <si>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</si>
  <si>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</si>
  <si>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</si>
  <si>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</si>
  <si>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</si>
  <si>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</si>
  <si>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</si>
  <si>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</si>
  <si>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</si>
  <si>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</si>
  <si>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</si>
  <si>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</si>
  <si>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</si>
  <si>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</si>
  <si>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</si>
  <si>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</si>
  <si>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</si>
  <si>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</si>
  <si>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</si>
  <si>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</si>
  <si>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</si>
  <si>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</si>
  <si>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</si>
  <si>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</si>
  <si>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</si>
  <si>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</si>
  <si>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</si>
  <si>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</si>
  <si>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</si>
  <si>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</si>
  <si>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</si>
  <si>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</si>
  <si>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</si>
  <si>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</si>
  <si>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</si>
  <si>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</si>
  <si>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</si>
  <si>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</si>
  <si>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</si>
  <si>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</si>
  <si>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</si>
  <si>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</si>
  <si>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</si>
  <si>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</si>
  <si>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</si>
  <si>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</si>
  <si>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</si>
  <si>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</si>
  <si>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</si>
  <si>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</si>
  <si>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</si>
  <si>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</si>
  <si>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</si>
  <si>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</si>
  <si>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</si>
  <si>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</si>
  <si>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</si>
  <si>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</si>
  <si>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</si>
  <si>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</si>
  <si>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</si>
  <si>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</si>
  <si>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</si>
  <si>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</si>
  <si>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</si>
  <si>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</si>
  <si>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</si>
  <si>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</si>
  <si>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</si>
  <si>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</si>
  <si>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</si>
  <si>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</si>
  <si>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</si>
  <si>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</si>
  <si>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</si>
  <si>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</si>
  <si>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</si>
  <si>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</si>
  <si>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</si>
  <si>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</si>
  <si>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</si>
  <si>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</si>
  <si>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</si>
  <si>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</si>
  <si>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</si>
  <si>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</si>
  <si>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</si>
  <si>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</si>
  <si>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</si>
  <si>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</si>
  <si>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</si>
  <si>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</si>
  <si>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</si>
  <si>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</si>
  <si>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</si>
  <si>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</si>
  <si>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</si>
  <si>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</si>
  <si>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</si>
  <si>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</si>
  <si>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</si>
  <si>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</si>
  <si>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</si>
  <si>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</si>
  <si>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</si>
  <si>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</si>
  <si>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</si>
  <si>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</si>
  <si>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</si>
  <si>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</si>
  <si>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</si>
  <si>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</si>
  <si>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</si>
  <si>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</si>
  <si>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</si>
  <si>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</si>
  <si>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</si>
  <si>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</si>
  <si>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</si>
  <si>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</si>
  <si>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</si>
  <si>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</si>
  <si>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</si>
  <si>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</si>
  <si>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</si>
  <si>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</si>
  <si>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</si>
  <si>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</si>
  <si>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</si>
  <si>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</si>
  <si>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</si>
  <si>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</si>
  <si>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</si>
  <si>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</si>
  <si>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</si>
  <si>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</si>
  <si>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</si>
  <si>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</si>
  <si>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</si>
  <si>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</si>
  <si>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</si>
  <si>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</si>
  <si>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</si>
  <si>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</si>
  <si>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</si>
  <si>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</si>
  <si>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</si>
  <si>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</si>
  <si>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</si>
  <si>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</si>
  <si>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</si>
  <si>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</si>
  <si>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</si>
  <si>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</si>
  <si>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</si>
  <si>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</si>
  <si>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</si>
  <si>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</si>
  <si>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</si>
  <si>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</si>
  <si>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</si>
  <si>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</si>
  <si>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</si>
  <si>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</si>
  <si>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</si>
  <si>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</si>
  <si>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</si>
  <si>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</si>
  <si>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</si>
  <si>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</si>
  <si>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</si>
  <si>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</si>
  <si>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</si>
  <si>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</si>
  <si>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</si>
  <si>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</si>
  <si>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</si>
  <si>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</si>
  <si>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</si>
  <si>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</si>
  <si>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</si>
  <si>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</si>
  <si>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</si>
  <si>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</si>
  <si>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</si>
  <si>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</si>
  <si>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</si>
  <si>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</si>
  <si>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</si>
  <si>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</si>
  <si>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</si>
  <si>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</si>
  <si>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</si>
  <si>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</si>
  <si>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</si>
  <si>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</si>
  <si>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</si>
  <si>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</si>
  <si>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</si>
  <si>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</si>
  <si>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</si>
  <si>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</si>
  <si>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</si>
  <si>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</si>
  <si>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</si>
  <si>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</si>
  <si>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</si>
  <si>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</si>
  <si>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</si>
  <si>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</si>
  <si>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</si>
  <si>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</si>
  <si>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</si>
  <si>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</si>
  <si>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</si>
  <si>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</si>
  <si>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</si>
  <si>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</si>
  <si>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</si>
  <si>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</si>
  <si>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</si>
  <si>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</si>
  <si>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</si>
  <si>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</si>
  <si>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</si>
  <si>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</si>
  <si>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</si>
  <si>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</si>
  <si>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</si>
  <si>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</si>
  <si>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</si>
  <si>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</si>
  <si>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</si>
  <si>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</si>
  <si>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</si>
  <si>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</si>
  <si>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</si>
  <si>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</si>
  <si>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</si>
  <si>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</si>
  <si>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</si>
  <si>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</si>
  <si>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</si>
  <si>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</si>
  <si>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</si>
  <si>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</si>
  <si>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</si>
  <si>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</si>
  <si>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</si>
  <si>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</si>
  <si>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</si>
  <si>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</si>
  <si>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</si>
  <si>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</si>
  <si>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</si>
  <si>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</si>
  <si>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</si>
  <si>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</si>
  <si>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</si>
  <si>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</si>
  <si>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</si>
  <si>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</si>
  <si>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</si>
  <si>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</si>
  <si>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</si>
  <si>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</si>
  <si>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</si>
  <si>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</si>
  <si>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</si>
  <si>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</si>
  <si>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</si>
  <si>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</si>
  <si>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</si>
  <si>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</si>
  <si>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</si>
  <si>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</si>
  <si>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</si>
  <si>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</si>
  <si>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</si>
  <si>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</si>
  <si>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</si>
  <si>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</si>
  <si>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</si>
  <si>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</si>
  <si>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</si>
  <si>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</si>
  <si>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</si>
  <si>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</si>
  <si>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</si>
  <si>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</si>
  <si>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</si>
  <si>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</si>
  <si>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</si>
  <si>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</si>
  <si>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</si>
  <si>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</si>
  <si>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</si>
  <si>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</si>
  <si>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</si>
  <si>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</si>
  <si>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</si>
  <si>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</si>
  <si>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</si>
  <si>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</si>
  <si>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</si>
  <si>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</si>
  <si>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</si>
  <si>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</si>
  <si>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</si>
  <si>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</si>
  <si>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</si>
  <si>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</si>
  <si>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</si>
  <si>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</si>
  <si>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</si>
  <si>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</si>
  <si>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</si>
  <si>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</si>
  <si>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</si>
  <si>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</si>
  <si>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</si>
  <si>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</si>
  <si>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</si>
  <si>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</si>
  <si>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</si>
  <si>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</si>
  <si>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</si>
  <si>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</si>
  <si>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</si>
  <si>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</si>
  <si>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</si>
  <si>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</si>
  <si>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</si>
  <si>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</si>
  <si>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</si>
  <si>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</si>
  <si>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</si>
  <si>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</si>
  <si>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</si>
  <si>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</si>
  <si>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</si>
  <si>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</si>
  <si>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</si>
  <si>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</si>
  <si>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</si>
  <si>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</si>
  <si>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</si>
  <si>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</si>
  <si>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</si>
  <si>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</si>
  <si>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</si>
  <si>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</si>
  <si>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</si>
  <si>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</si>
  <si>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</si>
  <si>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</si>
  <si>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</si>
  <si>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</si>
  <si>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</si>
  <si>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</si>
  <si>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</si>
  <si>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</si>
  <si>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</si>
  <si>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</si>
  <si>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</si>
  <si>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</si>
  <si>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</si>
  <si>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</si>
  <si>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</si>
  <si>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</si>
  <si>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</si>
  <si>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</si>
  <si>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</si>
  <si>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</si>
  <si>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</si>
  <si>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</si>
  <si>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</si>
  <si>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</si>
  <si>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</si>
  <si>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</si>
  <si>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</si>
  <si>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</si>
  <si>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</si>
  <si>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</si>
  <si>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</si>
  <si>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</si>
  <si>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</si>
  <si>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</si>
  <si>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</si>
  <si>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</si>
  <si>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</si>
  <si>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</si>
  <si>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</si>
  <si>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</si>
  <si>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</si>
  <si>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</si>
  <si>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</si>
  <si>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</si>
  <si>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</si>
  <si>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</si>
  <si>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</si>
  <si>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</si>
  <si>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</si>
  <si>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</si>
  <si>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</si>
  <si>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</si>
  <si>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</si>
  <si>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</si>
  <si>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</si>
  <si>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</si>
  <si>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</si>
  <si>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</si>
  <si>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</si>
  <si>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</si>
  <si>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</si>
  <si>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</si>
  <si>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</si>
  <si>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</si>
  <si>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</si>
  <si>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</si>
  <si>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</si>
  <si>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</si>
  <si>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</si>
  <si>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</si>
  <si>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</si>
  <si>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</si>
  <si>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</si>
  <si>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</si>
  <si>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</si>
  <si>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</si>
  <si>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</si>
  <si>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</si>
  <si>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</si>
  <si>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</si>
  <si>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</si>
  <si>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</si>
  <si>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</si>
  <si>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</si>
  <si>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</si>
  <si>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</si>
  <si>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</si>
  <si>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</si>
  <si>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</si>
  <si>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</si>
  <si>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</si>
  <si>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</si>
  <si>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</si>
  <si>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</si>
  <si>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</si>
  <si>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</si>
  <si>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</si>
  <si>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</si>
  <si>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</si>
  <si>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</si>
  <si>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</si>
  <si>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</si>
  <si>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</si>
  <si>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</si>
  <si>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</si>
  <si>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</si>
  <si>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</si>
  <si>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</si>
  <si>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</si>
  <si>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</si>
  <si>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</si>
  <si>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</si>
  <si>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</si>
  <si>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</si>
  <si>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</si>
  <si>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</si>
  <si>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</si>
  <si>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</si>
  <si>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</si>
  <si>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</si>
  <si>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</si>
  <si>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</si>
  <si>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</si>
  <si>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</si>
  <si>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</si>
  <si>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</si>
  <si>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</si>
  <si>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</si>
  <si>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</si>
  <si>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</si>
  <si>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</si>
  <si>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</si>
  <si>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</si>
  <si>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</si>
  <si>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</si>
  <si>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</si>
  <si>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</si>
  <si>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</si>
  <si>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</si>
  <si>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</si>
  <si>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</si>
  <si>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</si>
  <si>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</si>
  <si>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</si>
  <si>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</si>
  <si>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</si>
  <si>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</si>
  <si>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</si>
  <si>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</si>
  <si>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</si>
  <si>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</si>
  <si>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</si>
  <si>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</si>
  <si>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</si>
  <si>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</si>
  <si>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</si>
  <si>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</si>
  <si>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</si>
  <si>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</si>
  <si>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</si>
  <si>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</si>
  <si>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</si>
  <si>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</si>
  <si>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</si>
  <si>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</si>
  <si>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</si>
  <si>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</si>
  <si>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</si>
  <si>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</si>
  <si>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</si>
  <si>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</si>
  <si>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</si>
  <si>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</si>
  <si>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</si>
  <si>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</si>
  <si>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</si>
  <si>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</si>
  <si>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</si>
  <si>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</si>
  <si>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</si>
  <si>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</si>
  <si>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</si>
  <si>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</si>
  <si>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</si>
  <si>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</si>
  <si>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</si>
  <si>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</si>
  <si>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</si>
  <si>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</si>
  <si>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</si>
  <si>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</si>
  <si>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</si>
  <si>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</si>
  <si>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</si>
  <si>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</si>
  <si>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</si>
  <si>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</si>
  <si>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</si>
  <si>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</si>
  <si>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</si>
  <si>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</si>
  <si>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</si>
  <si>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</si>
  <si>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</si>
  <si>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</si>
  <si>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</si>
  <si>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</si>
  <si>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</si>
  <si>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</si>
  <si>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</si>
  <si>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</si>
  <si>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</si>
  <si>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</si>
  <si>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</si>
  <si>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</si>
  <si>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</si>
  <si>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</si>
  <si>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</si>
  <si>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</si>
  <si>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</si>
  <si>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</si>
  <si>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</si>
  <si>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</si>
  <si>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</si>
  <si>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</si>
  <si>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</si>
  <si>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</si>
  <si>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</si>
  <si>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</si>
  <si>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</si>
  <si>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</si>
  <si>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</si>
  <si>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</si>
  <si>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</si>
  <si>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</si>
  <si>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</si>
  <si>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</si>
  <si>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</si>
  <si>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</si>
  <si>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</si>
  <si>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</si>
  <si>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</si>
  <si>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</si>
  <si>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</si>
  <si>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</si>
  <si>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</si>
  <si>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</si>
  <si>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</si>
  <si>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</si>
  <si>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</si>
  <si>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</si>
  <si>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</si>
  <si>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</si>
  <si>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</si>
  <si>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</si>
  <si>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</si>
  <si>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</si>
  <si>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</si>
  <si>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</si>
  <si>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</si>
  <si>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</si>
  <si>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</si>
  <si>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</si>
  <si>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</si>
  <si>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</si>
  <si>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</si>
  <si>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</si>
  <si>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</si>
  <si>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</si>
  <si>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</si>
  <si>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</si>
  <si>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</si>
  <si>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</si>
  <si>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</si>
  <si>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</si>
  <si>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</si>
  <si>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</si>
  <si>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</si>
  <si>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</si>
  <si>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</si>
  <si>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</si>
  <si>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</si>
  <si>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</si>
  <si>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</si>
  <si>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</si>
  <si>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</si>
  <si>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</si>
  <si>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</si>
  <si>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</si>
  <si>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</si>
  <si>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</si>
  <si>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</si>
  <si>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</si>
  <si>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</si>
  <si>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</si>
  <si>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</si>
  <si>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</si>
  <si>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</si>
  <si>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</si>
  <si>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</si>
  <si>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</si>
  <si>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</si>
  <si>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</si>
  <si>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</si>
  <si>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</si>
  <si>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</si>
  <si>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</si>
  <si>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</si>
  <si>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</si>
  <si>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</si>
  <si>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</si>
  <si>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</si>
  <si>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</si>
  <si>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</si>
  <si>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</si>
  <si>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</si>
  <si>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</si>
  <si>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</si>
  <si>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</si>
  <si>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</si>
  <si>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</si>
  <si>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</si>
  <si>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</si>
  <si>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</si>
  <si>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</si>
  <si>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</si>
  <si>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</si>
  <si>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</si>
  <si>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</si>
  <si>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</si>
  <si>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</si>
  <si>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</si>
  <si>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</si>
  <si>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</si>
  <si>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</si>
  <si>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</si>
  <si>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</si>
  <si>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</si>
  <si>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</si>
  <si>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</si>
  <si>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</si>
  <si>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</si>
  <si>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</si>
  <si>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</si>
  <si>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</si>
  <si>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</si>
  <si>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</si>
  <si>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</si>
  <si>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</si>
  <si>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</si>
  <si>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</si>
  <si>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</si>
  <si>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</si>
  <si>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</si>
  <si>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</si>
  <si>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</si>
  <si>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</si>
  <si>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</si>
  <si>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</si>
  <si>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</si>
  <si>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</si>
  <si>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</si>
  <si>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</si>
  <si>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</si>
  <si>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</si>
  <si>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</si>
  <si>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</si>
  <si>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</si>
  <si>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</si>
  <si>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</si>
  <si>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</si>
  <si>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</si>
  <si>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</si>
  <si>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</si>
  <si>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</si>
  <si>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</si>
  <si>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</si>
  <si>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</si>
  <si>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</si>
  <si>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</si>
  <si>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</si>
  <si>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</si>
  <si>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</si>
  <si>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</si>
  <si>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</si>
  <si>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</si>
  <si>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</si>
  <si>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</si>
  <si>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</si>
  <si>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</si>
  <si>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</si>
  <si>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</si>
  <si>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</si>
  <si>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</si>
  <si>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</si>
  <si>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</si>
  <si>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</si>
  <si>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</si>
  <si>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</si>
  <si>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</si>
  <si>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</si>
  <si>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</si>
  <si>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</si>
  <si>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</si>
  <si>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</si>
  <si>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</si>
  <si>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</si>
  <si>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</si>
  <si>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</si>
  <si>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</si>
  <si>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</si>
  <si>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</si>
  <si>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</si>
  <si>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</si>
  <si>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</si>
  <si>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</si>
  <si>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</si>
  <si>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</si>
  <si>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</si>
  <si>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</si>
  <si>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</si>
  <si>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</si>
  <si>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</si>
  <si>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</si>
  <si>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</si>
  <si>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</si>
  <si>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</si>
  <si>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</si>
  <si>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</si>
  <si>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</si>
  <si>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</si>
  <si>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</si>
  <si>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</si>
  <si>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</si>
  <si>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</si>
  <si>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</si>
  <si>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</si>
  <si>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</si>
  <si>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</si>
  <si>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</si>
  <si>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</si>
  <si>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</si>
  <si>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</si>
  <si>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</si>
  <si>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</si>
  <si>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</si>
  <si>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</si>
  <si>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</si>
  <si>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</si>
  <si>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</si>
  <si>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</si>
  <si>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</si>
  <si>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</si>
  <si>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</si>
  <si>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</si>
  <si>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</si>
  <si>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</si>
  <si>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</si>
  <si>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</si>
  <si>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</si>
  <si>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</si>
  <si>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</si>
  <si>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</si>
  <si>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</si>
  <si>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</si>
  <si>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</si>
  <si>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</si>
  <si>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</si>
  <si>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</si>
  <si>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</si>
  <si>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</si>
  <si>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</si>
  <si>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</si>
  <si>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</si>
  <si>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</si>
  <si>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</si>
  <si>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</si>
  <si>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</si>
  <si>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</si>
  <si>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</si>
  <si>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</si>
  <si>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</si>
  <si>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</si>
  <si>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</si>
  <si>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</si>
  <si>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</si>
  <si>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</si>
  <si>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</si>
  <si>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</si>
  <si>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</si>
  <si>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</si>
  <si>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</si>
  <si>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</si>
  <si>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</si>
  <si>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</si>
  <si>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</si>
  <si>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</si>
  <si>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</si>
  <si>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</si>
  <si>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</si>
  <si>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</si>
  <si>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</si>
  <si>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</si>
  <si>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</si>
  <si>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</si>
  <si>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</si>
  <si>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</si>
  <si>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</si>
  <si>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</si>
  <si>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</si>
  <si>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</si>
  <si>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</si>
  <si>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</si>
  <si>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</si>
  <si>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</si>
  <si>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</si>
  <si>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</si>
  <si>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</si>
  <si>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</si>
  <si>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</si>
  <si>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</si>
  <si>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</si>
  <si>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</si>
  <si>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</si>
  <si>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</si>
  <si>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</si>
  <si>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</si>
  <si>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</si>
  <si>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</si>
  <si>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</si>
  <si>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</si>
  <si>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</si>
  <si>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</si>
  <si>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</si>
  <si>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</si>
  <si>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</si>
  <si>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</si>
  <si>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</si>
  <si>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</si>
  <si>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</si>
  <si>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</si>
  <si>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</si>
  <si>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</si>
  <si>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</si>
  <si>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</si>
  <si>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</si>
  <si>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</si>
  <si>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</si>
  <si>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</si>
  <si>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</si>
  <si>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</si>
  <si>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</si>
  <si>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</si>
  <si>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</si>
  <si>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</si>
  <si>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</si>
  <si>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</si>
  <si>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</si>
  <si>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</si>
  <si>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</si>
  <si>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</si>
  <si>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</si>
  <si>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</si>
  <si>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</si>
  <si>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</si>
  <si>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</si>
  <si>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</si>
  <si>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</si>
  <si>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</si>
  <si>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</si>
  <si>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</si>
  <si>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</si>
  <si>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</si>
  <si>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</si>
  <si>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</si>
  <si>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</si>
  <si>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</si>
  <si>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</si>
  <si>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</si>
  <si>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</si>
  <si>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</si>
  <si>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</si>
  <si>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</si>
  <si>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</si>
  <si>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</si>
  <si>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</si>
  <si>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</si>
  <si>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</si>
  <si>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</si>
  <si>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</si>
  <si>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</si>
  <si>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</si>
  <si>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</si>
  <si>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</si>
  <si>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</si>
  <si>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</si>
  <si>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</si>
  <si>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</si>
  <si>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</si>
  <si>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</si>
  <si>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</si>
  <si>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</si>
  <si>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</si>
  <si>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</si>
  <si>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</si>
  <si>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</si>
  <si>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</si>
  <si>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</si>
  <si>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</si>
  <si>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</si>
  <si>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</si>
  <si>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</si>
  <si>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</si>
  <si>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</si>
  <si>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</si>
  <si>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</si>
  <si>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</si>
  <si>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</si>
  <si>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</si>
  <si>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</si>
  <si>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</si>
  <si>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</si>
  <si>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</si>
  <si>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</si>
  <si>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</si>
  <si>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</si>
  <si>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</si>
  <si>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</si>
  <si>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</si>
  <si>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</si>
  <si>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</si>
  <si>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</si>
  <si>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</si>
  <si>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</si>
  <si>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</si>
  <si>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</si>
  <si>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</si>
  <si>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</si>
  <si>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</si>
  <si>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</si>
  <si>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</si>
  <si>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</si>
  <si>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</si>
  <si>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</si>
  <si>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</si>
  <si>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</si>
  <si>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</si>
  <si>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</si>
  <si>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</si>
  <si>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</si>
  <si>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</si>
  <si>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</si>
  <si>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</si>
  <si>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</si>
  <si>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</si>
  <si>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</si>
  <si>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</si>
  <si>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</si>
  <si>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</si>
  <si>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</si>
  <si>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</si>
  <si>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</si>
  <si>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</si>
  <si>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</si>
  <si>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</si>
  <si>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</si>
  <si>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</si>
  <si>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</si>
  <si>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</si>
  <si>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</si>
  <si>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</si>
  <si>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</si>
  <si>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</si>
  <si>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</si>
  <si>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</si>
  <si>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</si>
  <si>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</si>
  <si>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</si>
  <si>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</si>
  <si>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</si>
  <si>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</si>
  <si>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</si>
  <si>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</si>
  <si>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</si>
  <si>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</si>
  <si>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</si>
  <si>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</si>
  <si>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</si>
  <si>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</si>
  <si>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</si>
  <si>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</si>
  <si>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</si>
  <si>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</si>
  <si>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</si>
  <si>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</si>
  <si>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</si>
  <si>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</si>
  <si>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</si>
  <si>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</si>
  <si>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</si>
  <si>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</si>
  <si>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</si>
  <si>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</si>
  <si>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</si>
  <si>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</si>
  <si>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</si>
  <si>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</si>
  <si>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</si>
  <si>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</si>
  <si>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</si>
  <si>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</si>
  <si>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</si>
  <si>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</si>
  <si>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</si>
  <si>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</si>
  <si>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</si>
  <si>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</si>
  <si>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</si>
  <si>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</si>
  <si>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</si>
  <si>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</si>
  <si>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</si>
  <si>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</si>
  <si>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</si>
  <si>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</si>
  <si>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</si>
  <si>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</si>
  <si>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</si>
  <si>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</si>
  <si>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</si>
  <si>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</si>
  <si>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</si>
  <si>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</si>
  <si>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</si>
  <si>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</si>
  <si>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</si>
  <si>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</si>
  <si>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</si>
  <si>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</si>
  <si>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</si>
  <si>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</si>
  <si>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</si>
  <si>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</si>
  <si>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</si>
  <si>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</si>
  <si>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</si>
  <si>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</si>
  <si>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</si>
  <si>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</si>
  <si>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</si>
  <si>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</si>
  <si>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</si>
  <si>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</si>
  <si>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</si>
  <si>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</si>
  <si>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</si>
  <si>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</si>
  <si>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</si>
  <si>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</si>
  <si>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</si>
  <si>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</si>
  <si>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</si>
  <si>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</si>
  <si>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</si>
  <si>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</si>
  <si>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</si>
  <si>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</si>
  <si>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</si>
  <si>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</si>
  <si>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</si>
  <si>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</si>
  <si>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</si>
  <si>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</si>
  <si>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</si>
  <si>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</si>
  <si>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</si>
  <si>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</si>
  <si>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</si>
  <si>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</si>
  <si>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</si>
  <si>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</si>
  <si>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</si>
  <si>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</si>
  <si>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</si>
  <si>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</si>
  <si>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</si>
  <si>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</si>
  <si>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</si>
  <si>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</si>
  <si>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</si>
  <si>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</si>
  <si>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</si>
  <si>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</si>
  <si>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</si>
  <si>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</si>
  <si>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</si>
  <si>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</si>
  <si>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</si>
  <si>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</si>
  <si>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</si>
  <si>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</si>
  <si>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</si>
  <si>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</si>
  <si>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</si>
  <si>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</si>
  <si>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</si>
  <si>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</si>
  <si>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</si>
  <si>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</si>
  <si>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</si>
  <si>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</si>
  <si>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</si>
  <si>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</si>
  <si>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</si>
  <si>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</si>
  <si>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</si>
  <si>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</si>
  <si>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</si>
  <si>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</si>
  <si>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</si>
  <si>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</si>
  <si>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</si>
  <si>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</si>
  <si>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</si>
  <si>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</si>
  <si>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</si>
  <si>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</si>
  <si>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</si>
  <si>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</si>
  <si>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</si>
  <si>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</si>
  <si>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</si>
  <si>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</si>
  <si>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</si>
  <si>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</si>
  <si>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</si>
  <si>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</si>
  <si>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</si>
  <si>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</si>
  <si>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</si>
  <si>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</si>
  <si>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</si>
  <si>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</si>
  <si>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</si>
  <si>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</si>
  <si>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</si>
  <si>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</si>
  <si>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</si>
  <si>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</si>
  <si>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</si>
  <si>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</si>
  <si>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</si>
  <si>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</si>
  <si>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</si>
  <si>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</si>
  <si>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</si>
  <si>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</si>
  <si>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</si>
  <si>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</si>
  <si>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</si>
  <si>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</si>
  <si>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</si>
  <si>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</si>
  <si>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</si>
  <si>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</si>
  <si>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</si>
  <si>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</si>
  <si>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</si>
  <si>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</si>
  <si>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</si>
  <si>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</si>
  <si>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</si>
  <si>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</si>
  <si>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</si>
  <si>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</si>
  <si>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</si>
  <si>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</si>
  <si>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</si>
  <si>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</si>
  <si>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</si>
  <si>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</si>
  <si>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</si>
  <si>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</si>
  <si>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</si>
  <si>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</si>
  <si>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</si>
  <si>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</si>
  <si>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</si>
  <si>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</si>
  <si>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</si>
  <si>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</si>
  <si>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</si>
  <si>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</si>
  <si>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</si>
  <si>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</si>
  <si>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</si>
  <si>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</si>
  <si>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</si>
  <si>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</si>
  <si>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</si>
  <si>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</si>
  <si>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</si>
  <si>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</si>
  <si>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</si>
  <si>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</si>
  <si>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</si>
  <si>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</si>
  <si>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</si>
  <si>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</si>
  <si>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</si>
  <si>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</si>
  <si>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</si>
  <si>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</si>
  <si>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</si>
  <si>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</si>
  <si>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</si>
  <si>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</si>
  <si>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</si>
  <si>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</si>
  <si>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</si>
  <si>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</si>
  <si>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</si>
  <si>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</si>
  <si>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</si>
  <si>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</si>
  <si>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</si>
  <si>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</si>
  <si>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</si>
  <si>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</si>
  <si>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</si>
  <si>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</si>
  <si>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</si>
  <si>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</si>
  <si>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</si>
  <si>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</si>
  <si>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</si>
  <si>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</si>
  <si>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</si>
  <si>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</si>
  <si>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</si>
  <si>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</si>
  <si>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</si>
  <si>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</si>
  <si>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</si>
  <si>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</si>
  <si>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</si>
  <si>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</si>
  <si>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</si>
  <si>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</si>
  <si>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</si>
  <si>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</si>
  <si>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</si>
  <si>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</si>
  <si>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</si>
  <si>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</si>
  <si>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</si>
  <si>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</si>
  <si>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</si>
  <si>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</si>
  <si>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</si>
  <si>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</si>
  <si>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</si>
  <si>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</si>
  <si>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</si>
  <si>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</si>
  <si>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</si>
  <si>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</si>
  <si>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</si>
  <si>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</si>
  <si>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</si>
  <si>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</si>
  <si>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</si>
  <si>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</si>
  <si>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</si>
  <si>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</si>
  <si>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</si>
  <si>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</si>
  <si>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</si>
  <si>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</si>
  <si>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</si>
  <si>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</si>
  <si>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</si>
  <si>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</si>
  <si>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</si>
  <si>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</si>
  <si>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</si>
  <si>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</si>
  <si>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</si>
  <si>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</si>
  <si>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</si>
  <si>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</si>
  <si>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</si>
  <si>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</si>
  <si>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</si>
  <si>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</si>
  <si>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</si>
  <si>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</si>
  <si>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</si>
  <si>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</si>
  <si>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</si>
  <si>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</si>
  <si>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</si>
  <si>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</si>
  <si>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</si>
  <si>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</si>
  <si>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</si>
  <si>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</si>
  <si>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</si>
  <si>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</si>
  <si>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</si>
  <si>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</si>
  <si>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</si>
  <si>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</si>
  <si>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</si>
  <si>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</si>
  <si>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</si>
  <si>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</si>
  <si>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</si>
  <si>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</si>
  <si>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</si>
  <si>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</si>
  <si>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</si>
  <si>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</si>
  <si>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</si>
  <si>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</si>
  <si>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</si>
  <si>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</si>
  <si>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</si>
  <si>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</si>
  <si>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</si>
  <si>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</si>
  <si>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</si>
  <si>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</si>
  <si>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</si>
  <si>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</si>
  <si>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</si>
  <si>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</si>
  <si>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</si>
  <si>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</si>
  <si>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</si>
  <si>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</si>
  <si>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</si>
  <si>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</si>
  <si>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</si>
  <si>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</si>
  <si>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</si>
  <si>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</si>
  <si>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</si>
  <si>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</si>
  <si>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</si>
  <si>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</si>
  <si>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</si>
  <si>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</si>
  <si>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</si>
  <si>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</si>
  <si>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</si>
  <si>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</si>
  <si>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</si>
  <si>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</si>
  <si>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</si>
  <si>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</si>
  <si>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</si>
  <si>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</si>
  <si>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</si>
  <si>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</si>
  <si>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</si>
  <si>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</si>
  <si>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</si>
  <si>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</si>
  <si>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</si>
  <si>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</si>
  <si>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</si>
  <si>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</si>
  <si>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</si>
  <si>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</si>
  <si>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</si>
  <si>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</si>
  <si>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</si>
  <si>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</si>
  <si>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</si>
  <si>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</si>
  <si>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</si>
  <si>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</si>
  <si>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</si>
  <si>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</si>
  <si>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</si>
  <si>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</si>
  <si>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</si>
  <si>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</si>
  <si>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</si>
  <si>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</si>
  <si>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</si>
  <si>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</si>
  <si>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</si>
  <si>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</si>
  <si>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</si>
  <si>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</si>
  <si>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</si>
  <si>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</si>
  <si>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</si>
  <si>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</si>
  <si>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</si>
  <si>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</si>
  <si>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</si>
  <si>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</si>
  <si>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</si>
  <si>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</si>
  <si>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</si>
  <si>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</si>
  <si>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</si>
  <si>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</si>
  <si>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</si>
  <si>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</si>
  <si>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</si>
  <si>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</si>
  <si>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</si>
  <si>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</si>
  <si>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</si>
  <si>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</si>
  <si>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</si>
  <si>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</si>
  <si>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</si>
  <si>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</si>
  <si>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</si>
  <si>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</si>
  <si>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</si>
  <si>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</si>
  <si>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</si>
  <si>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</si>
  <si>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</si>
  <si>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</si>
  <si>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</si>
  <si>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</si>
  <si>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</si>
  <si>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</si>
  <si>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</si>
  <si>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</si>
  <si>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</si>
  <si>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</si>
  <si>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</si>
  <si>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</si>
  <si>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</si>
  <si>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</si>
  <si>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</si>
  <si>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</si>
  <si>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</si>
  <si>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</si>
  <si>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</si>
  <si>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</si>
  <si>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</si>
  <si>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</si>
  <si>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</si>
  <si>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</si>
  <si>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</si>
  <si>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</si>
  <si>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</si>
  <si>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</si>
  <si>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</si>
  <si>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</si>
  <si>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</si>
  <si>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</si>
  <si>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</si>
  <si>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</si>
  <si>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</si>
  <si>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</si>
  <si>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</si>
  <si>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</si>
  <si>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</si>
  <si>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</si>
  <si>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</si>
  <si>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</si>
  <si>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</si>
  <si>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</si>
  <si>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</si>
  <si>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</si>
  <si>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</si>
  <si>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</si>
  <si>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</si>
  <si>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</si>
  <si>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</si>
  <si>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</si>
  <si>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</si>
  <si>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</si>
  <si>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</si>
  <si>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</si>
  <si>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</si>
  <si>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</si>
  <si>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</si>
  <si>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</si>
  <si>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</si>
  <si>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</si>
  <si>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</si>
  <si>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</si>
  <si>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</si>
  <si>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</si>
  <si>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</si>
  <si>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</si>
  <si>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</si>
  <si>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</si>
  <si>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</si>
  <si>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</si>
  <si>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</si>
  <si>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</si>
  <si>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</si>
  <si>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</si>
  <si>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</si>
  <si>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</si>
  <si>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</si>
  <si>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</si>
  <si>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</si>
  <si>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</si>
  <si>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</si>
  <si>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</si>
  <si>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</si>
  <si>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</si>
  <si>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</si>
  <si>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</si>
  <si>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</si>
  <si>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</si>
  <si>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</si>
  <si>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</si>
  <si>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</si>
  <si>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</si>
  <si>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</si>
  <si>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</si>
  <si>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</si>
  <si>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</si>
  <si>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</si>
  <si>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</si>
  <si>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</si>
  <si>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</si>
  <si>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</si>
  <si>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</si>
  <si>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</si>
  <si>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</si>
  <si>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</si>
  <si>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</si>
  <si>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</si>
  <si>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</si>
  <si>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</si>
  <si>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</si>
  <si>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</si>
  <si>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</si>
  <si>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</si>
  <si>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</si>
  <si>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</si>
  <si>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</si>
  <si>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</si>
  <si>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</si>
  <si>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</si>
  <si>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</si>
  <si>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</si>
  <si>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</si>
  <si>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</si>
  <si>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</si>
  <si>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</si>
  <si>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</si>
  <si>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</si>
  <si>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</si>
  <si>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</si>
  <si>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</si>
  <si>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</si>
  <si>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</si>
  <si>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</si>
  <si>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</si>
  <si>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</si>
  <si>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</si>
  <si>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</si>
  <si>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</si>
  <si>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</si>
  <si>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</si>
  <si>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</si>
  <si>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</si>
  <si>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</si>
  <si>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</si>
  <si>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</si>
  <si>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</si>
  <si>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</si>
  <si>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</si>
  <si>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</si>
  <si>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</si>
  <si>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</si>
  <si>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</si>
  <si>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</si>
  <si>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</si>
  <si>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</si>
  <si>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</si>
  <si>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</si>
  <si>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</si>
  <si>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</si>
  <si>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</si>
  <si>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</si>
  <si>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</si>
  <si>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</si>
  <si>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</si>
  <si>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</si>
  <si>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</si>
  <si>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</si>
  <si>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</si>
  <si>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</si>
  <si>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</si>
  <si>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</si>
  <si>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</si>
  <si>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</si>
  <si>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</si>
  <si>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</si>
  <si>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</si>
  <si>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</si>
  <si>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</si>
  <si>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</si>
  <si>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</si>
  <si>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</si>
  <si>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</si>
  <si>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</si>
  <si>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</si>
  <si>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</si>
  <si>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</si>
  <si>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</si>
  <si>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</si>
  <si>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</si>
  <si>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</si>
  <si>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</si>
  <si>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</si>
  <si>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</si>
  <si>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</si>
  <si>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</si>
  <si>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</si>
  <si>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</si>
  <si>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</si>
  <si>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</si>
  <si>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</si>
  <si>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</si>
  <si>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</si>
  <si>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</si>
  <si>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</si>
  <si>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</si>
  <si>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</si>
  <si>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</si>
  <si>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</si>
  <si>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</si>
  <si>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</si>
  <si>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</si>
  <si>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</si>
  <si>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</si>
  <si>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</si>
  <si>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</si>
  <si>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</si>
  <si>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</si>
  <si>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</si>
  <si>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</si>
  <si>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</si>
  <si>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</si>
  <si>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</si>
  <si>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</si>
  <si>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</si>
  <si>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</si>
  <si>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</si>
  <si>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</si>
  <si>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</si>
  <si>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</si>
  <si>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</si>
  <si>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</si>
  <si>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</si>
  <si>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</si>
  <si>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</si>
  <si>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</si>
  <si>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</si>
  <si>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</si>
  <si>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</si>
  <si>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</si>
  <si>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</si>
  <si>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</si>
  <si>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</si>
  <si>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</si>
  <si>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</si>
  <si>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</si>
  <si>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</si>
  <si>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</si>
  <si>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</si>
  <si>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</si>
  <si>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</si>
  <si>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</si>
  <si>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</si>
  <si>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</si>
  <si>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</si>
  <si>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</si>
  <si>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</si>
  <si>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</si>
  <si>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</si>
  <si>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</si>
  <si>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</si>
  <si>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</si>
  <si>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</si>
  <si>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</si>
  <si>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</si>
  <si>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</si>
  <si>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</si>
  <si>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</si>
  <si>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</si>
  <si>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</si>
  <si>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</si>
  <si>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</si>
  <si>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</si>
  <si>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</si>
  <si>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</si>
  <si>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</si>
  <si>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</si>
  <si>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</si>
  <si>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</si>
  <si>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</si>
  <si>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</si>
  <si>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</si>
  <si>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</si>
  <si>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</si>
  <si>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</si>
  <si>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</si>
  <si>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</si>
  <si>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</si>
  <si>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</si>
  <si>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</si>
  <si>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</si>
  <si>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</si>
  <si>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</si>
  <si>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</si>
  <si>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</si>
  <si>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</si>
  <si>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</si>
  <si>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</si>
  <si>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</si>
  <si>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</si>
  <si>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</si>
  <si>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</si>
  <si>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</si>
  <si>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</si>
  <si>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</si>
  <si>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</si>
  <si>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</si>
  <si>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</si>
  <si>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</si>
  <si>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</si>
  <si>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</si>
  <si>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</si>
  <si>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</si>
  <si>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</si>
  <si>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</si>
  <si>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</si>
  <si>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</si>
  <si>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</si>
  <si>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</si>
  <si>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</si>
  <si>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</si>
  <si>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</si>
  <si>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</si>
  <si>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</si>
  <si>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</si>
  <si>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</si>
  <si>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</si>
  <si>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</si>
  <si>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</si>
  <si>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</si>
  <si>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</si>
  <si>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</si>
  <si>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</si>
  <si>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</si>
  <si>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</si>
  <si>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</si>
  <si>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</si>
  <si>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</si>
  <si>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</si>
  <si>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</si>
  <si>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</si>
  <si>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</si>
  <si>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</si>
  <si>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</si>
  <si>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</si>
  <si>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</si>
  <si>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</si>
  <si>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</si>
  <si>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</si>
  <si>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</si>
  <si>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</si>
  <si>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</si>
  <si>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</si>
  <si>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</si>
  <si>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</si>
  <si>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</si>
  <si>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</si>
  <si>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</si>
  <si>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</si>
  <si>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</si>
  <si>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</si>
  <si>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</si>
  <si>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</si>
  <si>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</si>
  <si>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</si>
  <si>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</si>
  <si>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</si>
  <si>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</si>
  <si>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</si>
  <si>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</si>
  <si>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</si>
  <si>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</si>
  <si>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</si>
  <si>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</si>
  <si>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</si>
  <si>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</si>
  <si>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</si>
  <si>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</si>
  <si>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</si>
  <si>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</si>
  <si>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</si>
  <si>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</si>
  <si>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</si>
  <si>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</si>
  <si>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</si>
  <si>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</si>
  <si>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</si>
  <si>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</si>
  <si>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</si>
  <si>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</si>
  <si>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</si>
  <si>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</si>
  <si>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</si>
  <si>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</si>
  <si>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</si>
  <si>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</si>
  <si>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</si>
  <si>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</si>
  <si>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</si>
  <si>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</si>
  <si>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</si>
  <si>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</si>
  <si>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</si>
  <si>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</si>
  <si>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</si>
  <si>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</si>
  <si>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</si>
  <si>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</si>
  <si>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</si>
  <si>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</si>
  <si>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</si>
  <si>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</si>
  <si>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</si>
  <si>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</si>
  <si>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</si>
  <si>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</si>
  <si>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</si>
  <si>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</si>
  <si>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</si>
  <si>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</si>
  <si>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</si>
  <si>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</si>
  <si>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</si>
  <si>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</si>
  <si>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</si>
  <si>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</si>
  <si>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</si>
  <si>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</si>
  <si>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</si>
  <si>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</si>
  <si>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</si>
  <si>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</si>
  <si>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</si>
  <si>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</si>
  <si>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</si>
  <si>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</si>
  <si>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</si>
  <si>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</si>
  <si>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</si>
  <si>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</si>
  <si>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</si>
  <si>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</si>
  <si>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</si>
  <si>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</si>
  <si>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</si>
  <si>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</si>
  <si>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</si>
  <si>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</si>
  <si>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</si>
  <si>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</si>
  <si>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</si>
  <si>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</si>
  <si>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</si>
  <si>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</si>
  <si>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</si>
  <si>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</si>
  <si>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</si>
  <si>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</si>
  <si>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</si>
  <si>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</si>
  <si>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</si>
  <si>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</si>
  <si>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</si>
  <si>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</si>
  <si>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</si>
  <si>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</si>
  <si>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</si>
  <si>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</si>
  <si>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</si>
  <si>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</si>
  <si>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</si>
  <si>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</si>
  <si>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</si>
  <si>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</si>
  <si>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</si>
  <si>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</si>
  <si>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</si>
  <si>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</si>
  <si>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</si>
  <si>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</si>
  <si>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</si>
  <si>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</si>
  <si>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</si>
  <si>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</si>
  <si>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</si>
  <si>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</si>
  <si>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</si>
  <si>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</si>
  <si>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</si>
  <si>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</si>
  <si>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</si>
  <si>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</si>
  <si>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</si>
  <si>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</si>
  <si>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</si>
  <si>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</si>
  <si>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</si>
  <si>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</si>
  <si>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</si>
  <si>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</si>
  <si>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</si>
  <si>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</si>
  <si>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</si>
  <si>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</si>
  <si>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</si>
  <si>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</si>
  <si>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</si>
  <si>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</si>
  <si>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</si>
  <si>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</si>
  <si>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</si>
  <si>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</si>
  <si>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</si>
  <si>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</si>
  <si>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</si>
  <si>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</si>
  <si>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</si>
  <si>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</si>
  <si>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</si>
  <si>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</si>
  <si>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</si>
  <si>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</si>
  <si>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</si>
  <si>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</si>
  <si>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</si>
  <si>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</si>
  <si>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</si>
  <si>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</si>
  <si>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</si>
  <si>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</si>
  <si>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</si>
  <si>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</si>
  <si>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</si>
  <si>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</si>
  <si>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</si>
  <si>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</si>
  <si>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</si>
  <si>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</si>
  <si>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</si>
  <si>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</si>
  <si>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</si>
  <si>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</si>
  <si>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</si>
  <si>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</si>
  <si>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</si>
  <si>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</si>
  <si>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</si>
  <si>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</si>
  <si>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</si>
  <si>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</si>
  <si>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</si>
  <si>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</si>
  <si>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</si>
  <si>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</si>
  <si>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</si>
  <si>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</si>
  <si>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</si>
  <si>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</si>
  <si>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</si>
  <si>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</si>
  <si>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</si>
  <si>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</si>
  <si>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</si>
  <si>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</si>
  <si>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</si>
  <si>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</si>
  <si>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</si>
  <si>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</si>
  <si>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</si>
  <si>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</si>
  <si>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</si>
  <si>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</si>
  <si>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</si>
  <si>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</si>
  <si>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</si>
  <si>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</si>
  <si>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</si>
  <si>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</si>
  <si>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</si>
  <si>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</si>
  <si>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</si>
  <si>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</si>
  <si>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</si>
  <si>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</si>
  <si>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</si>
  <si>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</si>
  <si>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</si>
  <si>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</si>
  <si>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</si>
  <si>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</si>
  <si>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</si>
  <si>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</si>
  <si>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</si>
  <si>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</si>
  <si>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</si>
  <si>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</si>
  <si>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</si>
  <si>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</si>
  <si>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</si>
  <si>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</si>
  <si>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</si>
  <si>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</si>
  <si>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</si>
  <si>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</si>
  <si>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</si>
  <si>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</si>
  <si>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</si>
  <si>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</si>
  <si>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</si>
  <si>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</si>
  <si>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</si>
  <si>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</si>
  <si>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</si>
  <si>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</si>
  <si>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</si>
  <si>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</si>
  <si>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</si>
  <si>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</si>
  <si>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</si>
  <si>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</si>
  <si>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</si>
  <si>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</si>
  <si>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</si>
  <si>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</si>
  <si>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</si>
  <si>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</si>
  <si>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</si>
  <si>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</si>
  <si>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</si>
  <si>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</si>
  <si>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</si>
  <si>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</si>
  <si>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</si>
  <si>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</si>
  <si>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</si>
  <si>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</si>
  <si>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</si>
  <si>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</si>
  <si>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</si>
  <si>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</si>
  <si>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</si>
  <si>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</si>
  <si>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</si>
  <si>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</si>
  <si>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</si>
  <si>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</si>
  <si>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</si>
  <si>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</si>
  <si>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</si>
  <si>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</si>
  <si>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</si>
  <si>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</si>
  <si>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</si>
  <si>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</si>
  <si>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</si>
  <si>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</si>
  <si>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</si>
  <si>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</si>
  <si>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</si>
  <si>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</si>
  <si>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</si>
  <si>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</si>
  <si>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</si>
  <si>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</si>
  <si>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</si>
  <si>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</si>
  <si>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</si>
  <si>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</si>
  <si>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</si>
  <si>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</si>
  <si>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</si>
  <si>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</si>
  <si>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</si>
  <si>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</si>
  <si>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</si>
  <si>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</si>
  <si>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</si>
  <si>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</si>
  <si>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</si>
  <si>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</si>
  <si>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</si>
  <si>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</si>
  <si>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</si>
  <si>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</si>
  <si>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</si>
  <si>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</si>
  <si>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</si>
  <si>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</si>
  <si>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</si>
  <si>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</si>
  <si>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</si>
  <si>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</si>
  <si>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</si>
  <si>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</si>
  <si>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</si>
  <si>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</si>
  <si>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</si>
  <si>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</si>
  <si>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</si>
  <si>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</si>
  <si>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</si>
  <si>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</si>
  <si>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</si>
  <si>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</si>
  <si>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</si>
  <si>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</si>
  <si>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</si>
  <si>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</si>
  <si>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</si>
  <si>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</si>
  <si>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</si>
  <si>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</si>
  <si>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</si>
  <si>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</si>
  <si>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</si>
  <si>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</si>
  <si>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</si>
  <si>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</si>
  <si>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</si>
  <si>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</si>
  <si>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</si>
  <si>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</si>
  <si>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</si>
  <si>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</si>
  <si>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</si>
  <si>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</si>
  <si>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</si>
  <si>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</si>
  <si>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</si>
  <si>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</si>
  <si>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</si>
  <si>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</si>
  <si>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</si>
  <si>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</si>
  <si>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</si>
  <si>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</si>
  <si>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</si>
  <si>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</si>
  <si>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</si>
  <si>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</si>
  <si>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</si>
  <si>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</si>
  <si>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</si>
  <si>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</si>
  <si>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</si>
  <si>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</si>
  <si>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</si>
  <si>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</si>
  <si>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</si>
  <si>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</si>
  <si>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</si>
  <si>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</si>
  <si>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</si>
  <si>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</si>
  <si>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</si>
  <si>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</si>
  <si>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</si>
  <si>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</si>
  <si>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</si>
  <si>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</si>
  <si>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</si>
  <si>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</si>
  <si>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</si>
  <si>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</si>
  <si>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</si>
  <si>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</si>
  <si>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</si>
  <si>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</si>
  <si>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</si>
  <si>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</si>
  <si>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</si>
  <si>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</si>
  <si>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</si>
  <si>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</si>
  <si>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</si>
  <si>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</si>
  <si>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</si>
  <si>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</si>
  <si>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</si>
  <si>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</si>
  <si>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</si>
  <si>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</si>
  <si>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</si>
  <si>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</si>
  <si>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</si>
  <si>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</si>
  <si>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</si>
  <si>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</si>
  <si>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</si>
  <si>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</si>
  <si>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</si>
  <si>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</si>
  <si>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</si>
  <si>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</si>
  <si>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</si>
  <si>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</si>
  <si>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</si>
  <si>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</si>
  <si>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</si>
  <si>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</si>
  <si>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</si>
  <si>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</si>
  <si>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</si>
  <si>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</si>
  <si>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</si>
  <si>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</si>
  <si>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</si>
  <si>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</si>
  <si>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</si>
  <si>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</si>
  <si>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</si>
  <si>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</si>
  <si>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</si>
  <si>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</si>
  <si>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</si>
  <si>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</si>
  <si>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</si>
  <si>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</si>
  <si>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</si>
  <si>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</si>
  <si>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</si>
  <si>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</si>
  <si>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</si>
  <si>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</si>
  <si>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</si>
  <si>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</si>
  <si>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</si>
  <si>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</si>
  <si>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</si>
  <si>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</si>
  <si>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</si>
  <si>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</si>
  <si>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</si>
  <si>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</si>
  <si>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</si>
  <si>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</si>
  <si>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</si>
  <si>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</si>
  <si>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</si>
  <si>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</si>
  <si>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</si>
  <si>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</si>
  <si>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</si>
  <si>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</si>
  <si>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</si>
  <si>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</si>
  <si>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</si>
  <si>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</si>
  <si>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</si>
  <si>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</si>
  <si>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</si>
  <si>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</si>
  <si>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</si>
  <si>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</si>
  <si>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</si>
  <si>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</si>
  <si>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</si>
  <si>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</si>
  <si>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</si>
  <si>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</si>
  <si>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</si>
  <si>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</si>
  <si>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</si>
  <si>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</si>
  <si>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</si>
  <si>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</si>
  <si>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</si>
  <si>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</si>
  <si>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</si>
  <si>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</si>
  <si>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</si>
  <si>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</si>
  <si>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</si>
  <si>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</si>
  <si>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</si>
  <si>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</si>
  <si>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</si>
  <si>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</si>
  <si>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</si>
  <si>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</si>
  <si>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</si>
  <si>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</si>
  <si>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</si>
  <si>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</si>
  <si>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</si>
  <si>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</si>
  <si>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</si>
  <si>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</si>
  <si>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</si>
  <si>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</si>
  <si>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</si>
  <si>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</si>
  <si>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</si>
  <si>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</si>
  <si>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</si>
  <si>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</si>
  <si>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</si>
  <si>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</si>
  <si>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</si>
  <si>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</si>
  <si>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</si>
  <si>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</si>
  <si>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</si>
  <si>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</si>
  <si>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</si>
  <si>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</si>
  <si>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</si>
  <si>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</si>
  <si>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</si>
  <si>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</si>
  <si>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</si>
  <si>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</si>
  <si>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</si>
  <si>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</si>
  <si>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</si>
  <si>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</si>
  <si>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</si>
  <si>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</si>
  <si>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</si>
  <si>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</si>
  <si>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</si>
  <si>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</si>
  <si>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</si>
  <si>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</si>
  <si>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</si>
  <si>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</si>
  <si>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</si>
  <si>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</si>
  <si>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</si>
  <si>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</si>
  <si>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</si>
  <si>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</si>
  <si>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</si>
  <si>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</si>
  <si>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</si>
  <si>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</si>
  <si>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</si>
  <si>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</si>
  <si>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</si>
  <si>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</si>
  <si>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</si>
  <si>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</si>
  <si>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</si>
  <si>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</si>
  <si>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</si>
  <si>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</si>
  <si>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</si>
  <si>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</si>
  <si>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</si>
  <si>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</si>
  <si>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</si>
  <si>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</si>
  <si>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</si>
  <si>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</si>
  <si>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</si>
  <si>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</si>
  <si>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</si>
  <si>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</si>
  <si>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</si>
  <si>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</si>
  <si>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</si>
  <si>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</si>
  <si>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</si>
  <si>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</si>
  <si>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</si>
  <si>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</si>
  <si>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</si>
  <si>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</si>
  <si>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</si>
  <si>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</si>
  <si>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</si>
  <si>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</si>
  <si>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</si>
  <si>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</si>
  <si>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</si>
  <si>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</si>
  <si>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</si>
  <si>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</si>
  <si>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</si>
  <si>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</si>
  <si>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</si>
  <si>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</si>
  <si>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</si>
  <si>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</si>
  <si>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</si>
  <si>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</si>
  <si>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</si>
  <si>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</si>
  <si>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</si>
  <si>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</si>
  <si>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</si>
  <si>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</si>
  <si>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</si>
  <si>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</si>
  <si>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</si>
  <si>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</si>
  <si>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</si>
  <si>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</si>
  <si>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</si>
  <si>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</si>
  <si>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</si>
  <si>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</si>
  <si>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</si>
  <si>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</si>
  <si>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</si>
  <si>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</si>
  <si>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</si>
  <si>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</si>
  <si>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</si>
  <si>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</si>
  <si>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</si>
  <si>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</si>
  <si>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</si>
  <si>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</si>
  <si>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</si>
  <si>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</si>
  <si>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</si>
  <si>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</si>
  <si>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</si>
  <si>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</si>
  <si>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</si>
  <si>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</si>
  <si>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</si>
  <si>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</si>
  <si>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</si>
  <si>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</si>
  <si>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</si>
  <si>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</si>
  <si>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</si>
  <si>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</si>
  <si>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</si>
  <si>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</si>
  <si>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</si>
  <si>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</si>
  <si>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</si>
  <si>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</si>
  <si>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</si>
  <si>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</si>
  <si>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</si>
  <si>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</si>
  <si>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</si>
  <si>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</si>
  <si>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</si>
  <si>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</si>
  <si>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</si>
  <si>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</si>
  <si>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</si>
  <si>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</si>
  <si>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</si>
  <si>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</si>
  <si>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</si>
  <si>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</si>
  <si>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</si>
  <si>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</si>
  <si>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</si>
  <si>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</si>
  <si>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</si>
  <si>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</si>
  <si>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</si>
  <si>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</si>
  <si>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</si>
  <si>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</si>
  <si>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</si>
  <si>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</si>
  <si>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</si>
  <si>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</si>
  <si>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</si>
  <si>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</si>
  <si>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</si>
  <si>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</si>
  <si>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</si>
  <si>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</si>
  <si>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</si>
  <si>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</si>
  <si>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</si>
  <si>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</si>
  <si>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</si>
  <si>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</si>
  <si>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</si>
  <si>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</si>
  <si>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</si>
  <si>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</si>
  <si>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</si>
  <si>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</si>
  <si>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</si>
  <si>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</si>
  <si>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</si>
  <si>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</si>
  <si>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</si>
  <si>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</si>
  <si>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</si>
  <si>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</si>
  <si>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</si>
  <si>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</si>
  <si>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</si>
  <si>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</si>
  <si>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</si>
  <si>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</si>
  <si>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</si>
  <si>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</si>
  <si>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</si>
  <si>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</si>
  <si>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</si>
  <si>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</si>
  <si>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</si>
  <si>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</si>
  <si>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</si>
  <si>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</si>
  <si>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</si>
  <si>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</si>
  <si>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</si>
  <si>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</si>
  <si>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</si>
  <si>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</si>
  <si>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</si>
  <si>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</si>
  <si>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</si>
  <si>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</si>
  <si>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</si>
  <si>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</si>
  <si>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</si>
  <si>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</si>
  <si>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</si>
  <si>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</si>
  <si>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</si>
  <si>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</si>
  <si>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</si>
  <si>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</si>
  <si>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</si>
  <si>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</si>
  <si>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</si>
  <si>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</si>
  <si>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</si>
  <si>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</si>
  <si>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</si>
  <si>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</si>
  <si>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</si>
  <si>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</si>
  <si>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</si>
  <si>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</si>
  <si>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</si>
  <si>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</si>
  <si>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</si>
  <si>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</si>
  <si>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</si>
  <si>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</si>
  <si>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</si>
  <si>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</si>
  <si>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</si>
  <si>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</si>
  <si>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</si>
  <si>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</si>
  <si>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</si>
  <si>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</si>
  <si>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</si>
  <si>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</si>
  <si>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</si>
  <si>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</si>
  <si>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</si>
  <si>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</si>
  <si>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</si>
  <si>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</si>
  <si>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</si>
  <si>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</si>
  <si>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</si>
  <si>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</si>
  <si>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</si>
  <si>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</si>
  <si>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</si>
  <si>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</si>
  <si>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</si>
  <si>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</si>
  <si>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</si>
  <si>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</si>
  <si>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</si>
  <si>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</si>
  <si>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</si>
  <si>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</si>
  <si>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</si>
  <si>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</si>
  <si>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</si>
  <si>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</si>
  <si>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</si>
  <si>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</si>
  <si>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</si>
  <si>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</si>
  <si>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</si>
  <si>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</si>
  <si>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</si>
  <si>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</si>
  <si>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</si>
  <si>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</si>
  <si>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</si>
  <si>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</si>
  <si>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</si>
  <si>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</si>
  <si>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</si>
  <si>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</si>
  <si>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</si>
  <si>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</si>
  <si>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</si>
  <si>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</si>
  <si>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</si>
  <si>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</si>
  <si>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</si>
  <si>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</si>
  <si>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</si>
  <si>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</si>
  <si>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</si>
  <si>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</si>
  <si>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</si>
  <si>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</si>
  <si>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</si>
  <si>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</si>
  <si>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</si>
  <si>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</si>
  <si>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</si>
  <si>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</si>
  <si>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</si>
  <si>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</si>
  <si>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</si>
  <si>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</si>
  <si>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</si>
  <si>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</si>
  <si>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</si>
  <si>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</si>
  <si>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</si>
  <si>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</si>
  <si>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</si>
  <si>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</si>
  <si>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</si>
  <si>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</si>
  <si>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</si>
  <si>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</si>
  <si>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</si>
  <si>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</si>
  <si>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</si>
  <si>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</si>
  <si>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</si>
  <si>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</si>
  <si>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</si>
  <si>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</si>
  <si>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</si>
  <si>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</si>
  <si>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</si>
  <si>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</si>
  <si>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</si>
  <si>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</si>
  <si>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</si>
  <si>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</si>
  <si>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</si>
  <si>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</si>
  <si>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</si>
  <si>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</si>
  <si>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</si>
  <si>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</si>
  <si>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</si>
  <si>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</si>
  <si>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</si>
  <si>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</si>
  <si>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</si>
  <si>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</si>
  <si>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</si>
  <si>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</si>
  <si>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</si>
  <si>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</si>
  <si>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</si>
  <si>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</si>
  <si>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</si>
  <si>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</si>
  <si>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</si>
  <si>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</si>
  <si>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</si>
  <si>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</si>
  <si>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</si>
  <si>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</si>
  <si>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</si>
  <si>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</si>
  <si>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</si>
  <si>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</si>
  <si>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</si>
  <si>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</si>
  <si>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</si>
  <si>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</si>
  <si>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</si>
  <si>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</si>
  <si>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</si>
  <si>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</si>
  <si>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</si>
  <si>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</si>
  <si>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</si>
  <si>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</si>
  <si>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</si>
  <si>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</si>
  <si>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</si>
  <si>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</si>
  <si>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</si>
  <si>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</si>
  <si>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</si>
  <si>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</si>
  <si>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</si>
  <si>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</si>
  <si>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</si>
  <si>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</si>
  <si>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</si>
  <si>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</si>
  <si>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</si>
  <si>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</si>
  <si>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</si>
  <si>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</si>
  <si>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</si>
  <si>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</si>
  <si>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</si>
  <si>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</si>
  <si>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</si>
  <si>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</si>
  <si>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</si>
  <si>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</si>
  <si>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</si>
  <si>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</si>
  <si>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</si>
  <si>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</si>
  <si>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</si>
  <si>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</si>
  <si>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</si>
  <si>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</si>
  <si>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</si>
  <si>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</si>
  <si>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</si>
  <si>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</si>
  <si>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</si>
  <si>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</si>
  <si>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</si>
  <si>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</si>
  <si>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</si>
  <si>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</si>
  <si>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</si>
  <si>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</si>
  <si>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</si>
  <si>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</si>
  <si>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</si>
  <si>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</si>
  <si>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</si>
  <si>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</si>
  <si>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</si>
  <si>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</si>
  <si>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</si>
  <si>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</si>
  <si>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</si>
  <si>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</si>
  <si>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</si>
  <si>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</si>
  <si>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</si>
  <si>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</si>
  <si>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</si>
  <si>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</si>
  <si>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</si>
  <si>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</si>
  <si>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</si>
  <si>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</si>
  <si>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</si>
  <si>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</si>
  <si>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</si>
  <si>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</si>
  <si>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</si>
  <si>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</si>
  <si>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</si>
  <si>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</si>
  <si>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</si>
  <si>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</si>
  <si>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</si>
  <si>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</si>
  <si>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</si>
  <si>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</si>
  <si>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</si>
  <si>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</si>
  <si>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</si>
  <si>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</si>
  <si>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</si>
  <si>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</si>
  <si>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</si>
  <si>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</si>
  <si>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</si>
  <si>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</si>
  <si>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</si>
  <si>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</si>
  <si>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</si>
  <si>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</si>
  <si>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</si>
  <si>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</si>
  <si>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</si>
  <si>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</si>
  <si>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</si>
  <si>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</si>
  <si>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</si>
  <si>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</si>
  <si>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</si>
  <si>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</si>
  <si>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</si>
  <si>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</si>
  <si>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</si>
  <si>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</si>
  <si>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</si>
  <si>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</si>
  <si>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</si>
  <si>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</si>
  <si>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</si>
  <si>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</si>
  <si>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</si>
  <si>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</si>
  <si>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</si>
  <si>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</si>
  <si>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</si>
  <si>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</si>
  <si>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</si>
  <si>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</si>
  <si>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</si>
  <si>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</si>
  <si>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</si>
  <si>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</si>
  <si>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</si>
  <si>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</si>
  <si>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</si>
  <si>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</si>
  <si>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</si>
  <si>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</si>
  <si>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</si>
  <si>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</si>
  <si>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</si>
  <si>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</si>
  <si>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</si>
  <si>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</si>
  <si>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</si>
  <si>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</si>
  <si>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</si>
  <si>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</si>
  <si>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</si>
  <si>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</si>
  <si>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</si>
  <si>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</si>
  <si>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</si>
  <si>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</si>
  <si>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</si>
  <si>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</si>
  <si>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</si>
  <si>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</si>
  <si>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</si>
  <si>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</si>
  <si>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</si>
  <si>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</si>
  <si>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</si>
  <si>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</si>
  <si>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</si>
  <si>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</si>
  <si>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</si>
  <si>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</si>
  <si>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</si>
  <si>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</si>
  <si>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</si>
  <si>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</si>
  <si>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</si>
  <si>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</si>
  <si>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</si>
  <si>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</si>
  <si>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</si>
  <si>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</si>
  <si>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</si>
  <si>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</si>
  <si>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</si>
  <si>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</si>
  <si>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</si>
  <si>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</si>
  <si>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</si>
  <si>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</si>
  <si>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</si>
  <si>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</si>
  <si>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</si>
  <si>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</si>
  <si>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</si>
  <si>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</si>
  <si>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</si>
  <si>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</si>
  <si>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</si>
  <si>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</si>
  <si>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</si>
  <si>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</si>
  <si>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</si>
  <si>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</si>
  <si>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</si>
  <si>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</si>
  <si>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</si>
  <si>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</si>
  <si>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</si>
  <si>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</si>
  <si>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</si>
  <si>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</si>
  <si>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</si>
  <si>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</si>
  <si>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</si>
  <si>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</si>
  <si>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</si>
  <si>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</si>
  <si>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</si>
  <si>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</si>
  <si>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</si>
  <si>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</si>
  <si>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</si>
  <si>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</si>
  <si>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</si>
  <si>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</si>
  <si>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</si>
  <si>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</si>
  <si>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</si>
  <si>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</si>
  <si>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</si>
  <si>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</si>
  <si>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</si>
  <si>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</si>
  <si>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</si>
  <si>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</si>
  <si>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</si>
  <si>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</si>
  <si>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</si>
  <si>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</si>
  <si>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</si>
  <si>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</si>
  <si>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</si>
  <si>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</si>
  <si>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</si>
  <si>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</si>
  <si>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</si>
  <si>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</si>
  <si>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</si>
  <si>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</si>
  <si>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</si>
  <si>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</si>
  <si>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</si>
  <si>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</si>
  <si>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</si>
  <si>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</si>
  <si>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</si>
  <si>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</si>
  <si>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</si>
  <si>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</si>
  <si>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</si>
  <si>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</si>
  <si>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</si>
  <si>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</si>
  <si>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</si>
  <si>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</si>
  <si>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</si>
  <si>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</si>
  <si>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</si>
  <si>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</si>
  <si>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</si>
  <si>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</si>
  <si>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</si>
  <si>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</si>
  <si>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</si>
  <si>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</si>
  <si>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</si>
  <si>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</si>
  <si>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</si>
  <si>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</si>
  <si>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</si>
  <si>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</si>
  <si>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</si>
  <si>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</si>
  <si>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</si>
  <si>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</si>
  <si>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</si>
  <si>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</si>
  <si>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</si>
  <si>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</si>
  <si>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</si>
  <si>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</si>
  <si>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</si>
  <si>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</si>
  <si>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</si>
  <si>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</si>
  <si>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</si>
  <si>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</si>
  <si>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</si>
  <si>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</si>
  <si>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</si>
  <si>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</si>
  <si>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</si>
  <si>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</si>
  <si>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</si>
  <si>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</si>
  <si>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</si>
  <si>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</si>
  <si>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</si>
  <si>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</si>
  <si>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</si>
  <si>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</si>
  <si>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</si>
  <si>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</si>
  <si>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</si>
  <si>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</si>
  <si>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</si>
  <si>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</si>
  <si>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</si>
  <si>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</si>
  <si>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</si>
  <si>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</si>
  <si>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</si>
  <si>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</si>
  <si>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</si>
  <si>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</si>
  <si>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</si>
  <si>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</si>
  <si>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</si>
  <si>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</si>
  <si>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</si>
  <si>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</si>
  <si>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</si>
  <si>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</si>
  <si>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</si>
  <si>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</si>
  <si>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</si>
  <si>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</si>
  <si>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</si>
  <si>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</si>
  <si>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</si>
  <si>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</si>
  <si>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</si>
  <si>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</si>
  <si>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</si>
  <si>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</si>
  <si>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</si>
  <si>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</si>
  <si>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</si>
  <si>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</si>
  <si>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</si>
  <si>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</si>
  <si>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</si>
  <si>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</si>
  <si>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</si>
  <si>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</si>
  <si>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</si>
  <si>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</si>
  <si>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</si>
  <si>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</si>
  <si>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</si>
  <si>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</si>
  <si>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</si>
  <si>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</si>
  <si>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</si>
  <si>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</si>
  <si>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</si>
  <si>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</si>
  <si>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</si>
  <si>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</si>
  <si>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</si>
  <si>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</si>
  <si>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</si>
  <si>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</si>
  <si>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</si>
  <si>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</si>
  <si>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</si>
  <si>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</si>
  <si>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</si>
  <si>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</si>
  <si>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</si>
  <si>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</si>
  <si>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</si>
  <si>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</si>
  <si>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</si>
  <si>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</si>
  <si>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</si>
  <si>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</si>
  <si>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</si>
  <si>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</si>
  <si>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</si>
  <si>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</si>
  <si>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</si>
  <si>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</si>
  <si>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</si>
  <si>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</si>
  <si>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</si>
  <si>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</si>
  <si>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</si>
  <si>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</si>
  <si>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</si>
  <si>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</si>
  <si>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</si>
  <si>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</si>
  <si>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</si>
  <si>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</si>
  <si>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</si>
  <si>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</si>
  <si>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</si>
  <si>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</si>
  <si>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</si>
  <si>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</si>
  <si>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</si>
  <si>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</si>
  <si>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</si>
  <si>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</si>
  <si>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</si>
  <si>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</si>
  <si>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</si>
  <si>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</si>
  <si>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</si>
  <si>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</si>
  <si>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</si>
  <si>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</si>
  <si>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</si>
  <si>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</si>
  <si>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</si>
  <si>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</si>
  <si>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</si>
  <si>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</si>
  <si>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</si>
  <si>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</si>
  <si>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</si>
  <si>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</si>
  <si>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</si>
  <si>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</si>
  <si>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</si>
  <si>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</si>
  <si>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</si>
  <si>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</si>
  <si>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</si>
  <si>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</si>
  <si>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</si>
  <si>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</si>
  <si>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</si>
  <si>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</si>
  <si>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</si>
  <si>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</si>
  <si>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</si>
  <si>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</si>
  <si>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</si>
  <si>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</si>
  <si>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</si>
  <si>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</si>
  <si>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</si>
  <si>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</si>
  <si>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</si>
  <si>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</si>
  <si>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</si>
  <si>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</si>
  <si>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</si>
  <si>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</si>
  <si>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</si>
  <si>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</si>
  <si>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</si>
  <si>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</si>
  <si>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</si>
  <si>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</si>
  <si>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</si>
  <si>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</si>
  <si>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</si>
  <si>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</si>
  <si>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</si>
  <si>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</si>
  <si>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</si>
  <si>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</si>
  <si>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</si>
  <si>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</si>
  <si>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</si>
  <si>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</si>
  <si>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</si>
  <si>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</si>
  <si>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</si>
  <si>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</si>
  <si>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</si>
  <si>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</si>
  <si>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</si>
  <si>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</si>
  <si>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</si>
  <si>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</si>
  <si>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</si>
  <si>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</si>
  <si>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</si>
  <si>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</si>
  <si>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</si>
  <si>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</si>
  <si>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</si>
  <si>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</si>
  <si>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</si>
  <si>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</si>
  <si>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</si>
  <si>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</si>
  <si>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</si>
  <si>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</si>
  <si>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</si>
  <si>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</si>
  <si>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</si>
  <si>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</si>
  <si>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</si>
  <si>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</si>
  <si>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</si>
  <si>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</si>
  <si>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</si>
  <si>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</si>
  <si>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</si>
  <si>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</si>
  <si>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</si>
  <si>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</si>
  <si>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</si>
  <si>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</si>
  <si>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</si>
  <si>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</si>
  <si>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</si>
  <si>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</si>
  <si>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</si>
  <si>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</si>
  <si>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</si>
  <si>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</si>
  <si>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</si>
  <si>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</si>
  <si>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</si>
  <si>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</si>
  <si>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</si>
  <si>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</si>
  <si>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</si>
  <si>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</si>
  <si>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</si>
  <si>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</si>
  <si>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</si>
  <si>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</si>
  <si>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</si>
  <si>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</si>
  <si>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</si>
  <si>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</si>
  <si>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</si>
  <si>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</si>
  <si>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</si>
  <si>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</si>
  <si>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</si>
  <si>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</si>
  <si>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</si>
  <si>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</si>
  <si>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</si>
  <si>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</si>
  <si>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</si>
  <si>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</si>
  <si>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</si>
  <si>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</si>
  <si>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</si>
  <si>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</si>
  <si>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</si>
  <si>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</si>
  <si>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</si>
  <si>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</si>
  <si>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</si>
  <si>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</si>
  <si>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</si>
  <si>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</si>
  <si>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</si>
  <si>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</si>
  <si>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</si>
  <si>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</si>
  <si>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</si>
  <si>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</si>
  <si>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</si>
  <si>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</si>
  <si>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</si>
  <si>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</si>
  <si>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</si>
  <si>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</si>
  <si>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</si>
  <si>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</si>
  <si>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</si>
  <si>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</si>
  <si>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</si>
  <si>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</si>
  <si>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</si>
  <si>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</si>
  <si>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</si>
  <si>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</si>
  <si>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</si>
  <si>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</si>
  <si>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</si>
  <si>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</si>
  <si>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</si>
  <si>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</si>
  <si>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</si>
  <si>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</si>
  <si>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</si>
  <si>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</si>
  <si>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</si>
  <si>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</si>
  <si>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</si>
  <si>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</si>
  <si>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</si>
  <si>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</si>
  <si>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</si>
  <si>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</si>
  <si>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</si>
  <si>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</si>
  <si>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</si>
  <si>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</si>
  <si>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</si>
  <si>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</si>
  <si>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</si>
  <si>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</si>
  <si>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</si>
  <si>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</si>
  <si>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</si>
  <si>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</si>
  <si>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</si>
  <si>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</si>
  <si>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</si>
  <si>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</si>
  <si>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</si>
  <si>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</si>
  <si>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</si>
  <si>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</si>
  <si>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</si>
  <si>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</si>
  <si>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</si>
  <si>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</si>
  <si>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</si>
  <si>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</si>
  <si>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</si>
  <si>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</si>
  <si>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</si>
  <si>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</si>
  <si>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</si>
  <si>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</si>
  <si>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</si>
  <si>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</si>
  <si>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</si>
  <si>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</si>
  <si>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</si>
  <si>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</si>
  <si>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</si>
  <si>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</si>
  <si>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</si>
  <si>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</si>
  <si>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</si>
  <si>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</si>
  <si>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</si>
  <si>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</si>
  <si>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</si>
  <si>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</si>
  <si>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</si>
  <si>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</si>
  <si>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</si>
  <si>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</si>
  <si>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</si>
  <si>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</si>
  <si>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</si>
  <si>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</si>
  <si>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</si>
  <si>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</si>
  <si>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</si>
  <si>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</si>
  <si>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</si>
  <si>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</si>
  <si>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</si>
  <si>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</si>
  <si>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</si>
  <si>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</si>
  <si>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</si>
  <si>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</si>
  <si>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</si>
  <si>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</si>
  <si>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</si>
  <si>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</si>
  <si>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</si>
  <si>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</si>
  <si>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</si>
  <si>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</si>
  <si>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</si>
  <si>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</si>
  <si>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</si>
  <si>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</si>
  <si>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</si>
  <si>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</si>
  <si>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</si>
  <si>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</si>
  <si>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</si>
  <si>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</si>
  <si>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</si>
  <si>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</si>
  <si>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</si>
  <si>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</si>
  <si>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</si>
  <si>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</si>
  <si>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</si>
  <si>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</si>
  <si>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</si>
  <si>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</si>
  <si>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</si>
  <si>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</si>
  <si>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</si>
  <si>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</si>
  <si>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</si>
  <si>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</si>
  <si>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</si>
  <si>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</si>
  <si>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</si>
  <si>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</si>
  <si>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</si>
  <si>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</si>
  <si>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</si>
  <si>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</si>
  <si>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</si>
  <si>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</si>
  <si>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</si>
  <si>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</si>
  <si>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</si>
  <si>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</si>
  <si>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</si>
  <si>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</si>
  <si>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</si>
  <si>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</si>
  <si>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</si>
  <si>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</si>
  <si>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</si>
  <si>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</si>
  <si>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</si>
  <si>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</si>
  <si>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</si>
  <si>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</si>
  <si>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</si>
  <si>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</si>
  <si>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</si>
  <si>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</si>
  <si>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</si>
  <si>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</si>
  <si>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</si>
  <si>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</si>
  <si>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</si>
  <si>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</si>
  <si>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</si>
  <si>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</si>
  <si>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</si>
  <si>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</si>
  <si>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</si>
  <si>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</si>
  <si>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</si>
  <si>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</si>
  <si>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</si>
  <si>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</si>
  <si>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</si>
  <si>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</si>
  <si>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</si>
  <si>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</si>
  <si>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</si>
  <si>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</si>
  <si>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</si>
  <si>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</si>
  <si>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</si>
  <si>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</si>
  <si>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</si>
  <si>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</si>
  <si>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</si>
  <si>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</si>
  <si>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</si>
  <si>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</si>
  <si>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</si>
  <si>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</si>
  <si>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</si>
  <si>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</si>
  <si>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</si>
  <si>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</si>
  <si>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</si>
  <si>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</si>
  <si>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</si>
  <si>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</si>
  <si>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</si>
  <si>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</si>
  <si>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</si>
  <si>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</si>
  <si>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</si>
  <si>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</si>
  <si>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</si>
  <si>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</si>
  <si>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</si>
  <si>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</si>
  <si>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</si>
  <si>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</si>
  <si>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</si>
  <si>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</si>
  <si>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</si>
  <si>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</si>
  <si>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</si>
  <si>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</si>
  <si>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</si>
  <si>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</si>
  <si>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</si>
  <si>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</si>
  <si>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</si>
  <si>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</si>
  <si>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</si>
  <si>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</si>
  <si>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</si>
  <si>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</si>
  <si>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</si>
  <si>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</si>
  <si>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</si>
  <si>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</si>
  <si>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</si>
  <si>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</si>
  <si>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</si>
  <si>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</si>
  <si>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</si>
  <si>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</si>
  <si>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</si>
  <si>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</si>
  <si>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</si>
  <si>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</si>
  <si>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</si>
  <si>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</si>
  <si>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</si>
  <si>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</si>
  <si>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</si>
  <si>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</si>
  <si>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</si>
  <si>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</si>
  <si>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</si>
  <si>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</si>
  <si>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</si>
  <si>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</si>
  <si>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</si>
  <si>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</si>
  <si>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</si>
  <si>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</si>
  <si>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</si>
  <si>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</si>
  <si>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</si>
  <si>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</si>
  <si>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</si>
  <si>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</si>
  <si>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</si>
  <si>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</si>
  <si>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</si>
  <si>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</si>
  <si>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</si>
  <si>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</si>
  <si>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</si>
  <si>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</si>
  <si>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</si>
  <si>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</si>
  <si>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</si>
  <si>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</si>
  <si>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</si>
  <si>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</si>
  <si>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</si>
  <si>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</si>
  <si>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</si>
  <si>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</si>
  <si>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</si>
  <si>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</si>
  <si>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</si>
  <si>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</si>
  <si>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</si>
  <si>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</si>
  <si>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</si>
  <si>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</si>
  <si>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</si>
  <si>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</si>
  <si>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</si>
  <si>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</si>
  <si>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</si>
  <si>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</si>
  <si>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</si>
  <si>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</si>
  <si>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</si>
  <si>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</si>
  <si>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</si>
  <si>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</si>
  <si>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</si>
  <si>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</si>
  <si>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</si>
  <si>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</si>
  <si>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</si>
  <si>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</si>
  <si>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</si>
  <si>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</si>
  <si>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</si>
  <si>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</si>
  <si>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</si>
  <si>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</si>
  <si>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</si>
  <si>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</si>
  <si>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</si>
  <si>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</si>
  <si>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</si>
  <si>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</si>
  <si>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</si>
  <si>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</si>
  <si>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</si>
  <si>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</si>
  <si>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</si>
  <si>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</si>
  <si>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</si>
  <si>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</si>
  <si>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</si>
  <si>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</si>
  <si>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</si>
  <si>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</si>
  <si>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</si>
  <si>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</si>
  <si>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</si>
  <si>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</si>
  <si>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</si>
  <si>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</si>
  <si>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</si>
  <si>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</si>
  <si>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</si>
  <si>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</si>
  <si>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</si>
  <si>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</si>
  <si>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</si>
  <si>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</si>
  <si>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</si>
  <si>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</si>
  <si>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</si>
  <si>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</si>
  <si>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</si>
  <si>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</si>
  <si>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</si>
  <si>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</si>
  <si>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</si>
  <si>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</si>
  <si>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</si>
  <si>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</si>
  <si>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</si>
  <si>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</si>
  <si>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</si>
  <si>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</si>
  <si>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</si>
  <si>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</si>
  <si>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</si>
  <si>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</si>
  <si>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</si>
  <si>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</si>
  <si>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</si>
  <si>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</si>
  <si>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</si>
  <si>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</si>
  <si>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</si>
  <si>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</si>
  <si>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</si>
  <si>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</si>
  <si>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</si>
  <si>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</si>
  <si>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</si>
  <si>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</si>
  <si>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</si>
  <si>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</si>
  <si>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</si>
  <si>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</si>
  <si>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</si>
  <si>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</si>
  <si>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</si>
  <si>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</si>
  <si>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</si>
  <si>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</si>
  <si>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</si>
  <si>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</si>
  <si>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</si>
  <si>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</si>
  <si>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</si>
  <si>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</si>
  <si>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</si>
  <si>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</si>
  <si>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</si>
  <si>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</si>
  <si>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</si>
  <si>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</si>
  <si>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</si>
  <si>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</si>
  <si>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</si>
  <si>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</si>
  <si>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</si>
  <si>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</si>
  <si>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</si>
  <si>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</si>
  <si>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</si>
  <si>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</si>
  <si>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</si>
  <si>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</si>
  <si>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</si>
  <si>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</si>
  <si>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</si>
  <si>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</si>
  <si>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</si>
  <si>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</si>
  <si>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</si>
  <si>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</si>
  <si>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</si>
  <si>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</si>
  <si>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</si>
  <si>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</si>
  <si>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</si>
  <si>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</si>
  <si>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</si>
  <si>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</si>
  <si>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</si>
  <si>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</si>
  <si>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</si>
  <si>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</si>
  <si>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</si>
  <si>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</si>
  <si>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</si>
  <si>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</si>
  <si>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</si>
  <si>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</si>
  <si>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</si>
  <si>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</si>
  <si>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</si>
  <si>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</si>
  <si>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</si>
  <si>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</si>
  <si>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</si>
  <si>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</si>
  <si>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</si>
  <si>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</si>
  <si>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</si>
  <si>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</si>
  <si>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</si>
  <si>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</si>
  <si>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</si>
  <si>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</si>
  <si>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</si>
  <si>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</si>
  <si>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</si>
  <si>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</si>
  <si>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</si>
  <si>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</si>
  <si>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</si>
  <si>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</si>
  <si>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</si>
  <si>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</si>
  <si>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</si>
  <si>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</si>
  <si>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</si>
  <si>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</si>
  <si>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</si>
  <si>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</si>
  <si>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</si>
  <si>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</si>
  <si>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</si>
  <si>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</si>
  <si>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</si>
  <si>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</si>
  <si>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</si>
  <si>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</si>
  <si>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</si>
  <si>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</si>
  <si>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</si>
  <si>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</si>
  <si>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</si>
  <si>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</si>
  <si>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</si>
  <si>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</si>
  <si>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</si>
  <si>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</si>
  <si>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</si>
  <si>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</si>
  <si>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</si>
  <si>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</si>
  <si>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</si>
  <si>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</si>
  <si>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</si>
  <si>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</si>
  <si>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</si>
  <si>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</si>
  <si>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</si>
  <si>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</si>
  <si>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</si>
  <si>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</si>
  <si>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</si>
  <si>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</si>
  <si>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</si>
  <si>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</si>
  <si>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</si>
  <si>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</si>
  <si>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</si>
  <si>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</si>
  <si>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</si>
  <si>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</si>
  <si>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</si>
  <si>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</si>
  <si>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</si>
  <si>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</si>
  <si>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</si>
  <si>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</si>
  <si>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</si>
  <si>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</si>
  <si>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</si>
  <si>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</si>
  <si>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</si>
  <si>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</si>
  <si>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</si>
  <si>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</si>
  <si>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</si>
  <si>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</si>
  <si>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</si>
  <si>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</si>
  <si>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</si>
  <si>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</si>
  <si>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</si>
  <si>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</si>
  <si>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</si>
  <si>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</si>
  <si>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</si>
  <si>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</si>
  <si>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</si>
  <si>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</si>
  <si>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</si>
  <si>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</si>
  <si>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</si>
  <si>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</si>
  <si>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</si>
  <si>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</si>
  <si>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</si>
  <si>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</si>
  <si>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</si>
  <si>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</si>
  <si>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</si>
  <si>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</si>
  <si>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</si>
  <si>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</si>
  <si>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</si>
  <si>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</si>
  <si>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</si>
  <si>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</si>
  <si>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</si>
  <si>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</si>
  <si>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</si>
  <si>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</si>
  <si>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</si>
  <si>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</si>
  <si>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</si>
  <si>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</si>
  <si>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</si>
  <si>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</si>
  <si>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</si>
  <si>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</si>
  <si>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</si>
  <si>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</si>
  <si>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</si>
  <si>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</si>
  <si>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</si>
  <si>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</si>
  <si>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</si>
  <si>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</si>
  <si>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</si>
  <si>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</si>
  <si>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</si>
  <si>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</si>
  <si>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</si>
  <si>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</si>
  <si>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</si>
  <si>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</si>
  <si>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</si>
  <si>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</si>
  <si>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</si>
  <si>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</si>
  <si>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</si>
  <si>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</si>
  <si>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</si>
  <si>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</si>
  <si>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</si>
  <si>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</si>
  <si>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</si>
  <si>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</si>
  <si>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</si>
  <si>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</si>
  <si>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</si>
  <si>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</si>
  <si>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</si>
  <si>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</si>
  <si>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</si>
  <si>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</si>
  <si>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</si>
  <si>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</si>
  <si>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</si>
  <si>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</si>
  <si>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</si>
  <si>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</si>
  <si>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</si>
  <si>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</si>
  <si>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</si>
  <si>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</si>
  <si>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</si>
  <si>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</si>
  <si>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</si>
  <si>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</si>
  <si>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</si>
  <si>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</si>
  <si>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</si>
  <si>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</si>
  <si>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</si>
  <si>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</si>
  <si>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</si>
  <si>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</si>
  <si>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</si>
  <si>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</si>
  <si>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</si>
  <si>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</si>
  <si>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</si>
  <si>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</si>
  <si>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</si>
  <si>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</si>
  <si>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</si>
  <si>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</si>
  <si>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</si>
  <si>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</si>
  <si>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</si>
  <si>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</si>
  <si>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</si>
  <si>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</si>
  <si>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</si>
  <si>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</si>
  <si>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</si>
  <si>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</si>
  <si>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</si>
  <si>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</si>
  <si>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</si>
  <si>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</si>
  <si>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</si>
  <si>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</si>
  <si>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</si>
  <si>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</si>
  <si>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</si>
  <si>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</si>
  <si>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</si>
  <si>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</si>
  <si>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</si>
  <si>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</si>
  <si>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</si>
  <si>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</si>
  <si>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</si>
  <si>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</si>
  <si>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</si>
  <si>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</si>
  <si>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</si>
  <si>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</si>
  <si>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</si>
  <si>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</si>
  <si>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</si>
  <si>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</si>
  <si>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</si>
  <si>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</si>
  <si>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</si>
  <si>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</si>
  <si>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</si>
  <si>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</si>
  <si>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</si>
  <si>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</si>
  <si>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</si>
  <si>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</si>
  <si>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</si>
  <si>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</si>
  <si>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</si>
  <si>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</si>
  <si>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</si>
  <si>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</si>
  <si>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</si>
  <si>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</si>
  <si>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</si>
  <si>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</si>
  <si>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</si>
  <si>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</si>
  <si>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</si>
  <si>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</si>
  <si>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</si>
  <si>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</si>
  <si>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</si>
  <si>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</si>
  <si>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</si>
  <si>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</si>
  <si>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</si>
  <si>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</si>
  <si>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</si>
  <si>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</si>
  <si>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</si>
  <si>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</si>
  <si>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</si>
  <si>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</si>
  <si>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</si>
  <si>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</si>
  <si>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</si>
  <si>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</si>
  <si>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</si>
  <si>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</si>
  <si>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</si>
  <si>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</si>
  <si>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</si>
  <si>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</si>
  <si>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</si>
  <si>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</si>
  <si>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</si>
  <si>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</si>
  <si>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</si>
  <si>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</si>
  <si>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</si>
  <si>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</si>
  <si>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</si>
  <si>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</si>
  <si>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</si>
  <si>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</si>
  <si>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</si>
  <si>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</si>
  <si>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</si>
  <si>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</si>
  <si>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</si>
  <si>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</si>
  <si>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</si>
  <si>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</si>
  <si>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</si>
  <si>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</si>
  <si>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</si>
  <si>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</si>
  <si>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</si>
  <si>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</si>
  <si>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</si>
  <si>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</si>
  <si>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</si>
  <si>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</si>
  <si>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</si>
  <si>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</si>
  <si>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</si>
  <si>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</si>
  <si>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</si>
  <si>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</si>
  <si>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</si>
  <si>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</si>
  <si>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</si>
  <si>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</si>
  <si>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</si>
  <si>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</si>
  <si>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</si>
  <si>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</si>
  <si>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</si>
  <si>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</si>
  <si>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</si>
  <si>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</si>
  <si>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</si>
  <si>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</si>
  <si>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</si>
  <si>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</si>
  <si>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</si>
  <si>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</si>
  <si>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</si>
  <si>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</si>
  <si>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</si>
  <si>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</si>
  <si>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</si>
  <si>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</si>
  <si>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</si>
  <si>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</si>
  <si>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</si>
  <si>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</si>
  <si>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</si>
  <si>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</si>
  <si>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</si>
  <si>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</si>
  <si>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</si>
  <si>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</si>
  <si>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</si>
  <si>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</si>
  <si>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</si>
  <si>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</si>
  <si>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</si>
  <si>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</si>
  <si>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</si>
  <si>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</si>
  <si>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</si>
  <si>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</si>
  <si>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</si>
  <si>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</si>
  <si>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</si>
  <si>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</si>
  <si>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</si>
  <si>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</si>
  <si>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</si>
  <si>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</si>
  <si>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</si>
  <si>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</si>
  <si>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</si>
  <si>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</si>
  <si>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</si>
  <si>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</si>
  <si>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</si>
  <si>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</si>
  <si>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</si>
  <si>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</si>
  <si>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</si>
  <si>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</si>
  <si>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</si>
  <si>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</si>
  <si>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</si>
  <si>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</si>
  <si>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</si>
  <si>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</si>
  <si>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</si>
  <si>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</si>
  <si>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</si>
  <si>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</si>
  <si>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</si>
  <si>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</si>
  <si>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</si>
  <si>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</si>
  <si>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</si>
  <si>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</si>
  <si>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</si>
  <si>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</si>
  <si>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</si>
  <si>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</si>
  <si>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</si>
  <si>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</si>
  <si>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</si>
  <si>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</si>
  <si>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</si>
  <si>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</si>
  <si>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</si>
  <si>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</si>
  <si>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</si>
  <si>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</si>
  <si>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</si>
  <si>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</si>
  <si>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</si>
  <si>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</si>
  <si>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</si>
  <si>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</si>
  <si>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</si>
  <si>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</si>
  <si>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</si>
  <si>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</si>
  <si>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</si>
  <si>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</si>
  <si>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</si>
  <si>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</si>
  <si>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</si>
  <si>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</si>
  <si>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</si>
  <si>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</si>
  <si>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</si>
  <si>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</si>
  <si>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</si>
  <si>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</si>
  <si>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</si>
  <si>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</si>
  <si>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</si>
  <si>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</si>
  <si>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</si>
  <si>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</si>
  <si>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</si>
  <si>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</si>
  <si>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</si>
  <si>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</si>
  <si>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</si>
  <si>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</si>
  <si>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</si>
  <si>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</si>
  <si>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</si>
  <si>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</si>
  <si>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</si>
  <si>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</si>
  <si>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</si>
  <si>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</si>
  <si>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</si>
  <si>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</si>
  <si>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</si>
  <si>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</si>
  <si>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</si>
  <si>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</si>
  <si>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</si>
  <si>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</si>
  <si>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</si>
  <si>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</si>
  <si>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</si>
  <si>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</si>
  <si>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</si>
  <si>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</si>
  <si>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</si>
  <si>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</si>
  <si>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</si>
  <si>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</si>
  <si>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</si>
  <si>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</si>
  <si>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</si>
  <si>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</si>
  <si>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</si>
  <si>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</si>
  <si>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</si>
  <si>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</si>
  <si>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</si>
  <si>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</si>
  <si>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</si>
  <si>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</si>
  <si>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</si>
  <si>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</si>
  <si>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</si>
  <si>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</si>
  <si>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</si>
  <si>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</si>
  <si>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</si>
  <si>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</si>
  <si>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</si>
  <si>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</si>
  <si>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</si>
  <si>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</si>
  <si>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</si>
  <si>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</si>
  <si>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</si>
  <si>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</si>
  <si>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</si>
  <si>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</si>
  <si>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</si>
  <si>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</si>
  <si>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</si>
  <si>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</si>
  <si>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</si>
  <si>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</si>
  <si>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</si>
  <si>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</si>
  <si>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</si>
  <si>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</si>
  <si>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</si>
  <si>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</si>
  <si>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</si>
  <si>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</si>
  <si>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</si>
  <si>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</si>
  <si>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</si>
  <si>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</si>
  <si>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</si>
  <si>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</si>
  <si>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</si>
  <si>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</si>
  <si>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</si>
  <si>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</si>
  <si>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</si>
  <si>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</si>
  <si>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</si>
  <si>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</si>
  <si>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</si>
  <si>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</si>
  <si>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</si>
  <si>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</si>
  <si>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</si>
  <si>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</si>
  <si>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</si>
  <si>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</si>
  <si>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</si>
  <si>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</si>
  <si>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</si>
  <si>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</si>
  <si>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</si>
  <si>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</si>
  <si>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</si>
  <si>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</si>
  <si>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</si>
  <si>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</si>
  <si>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</si>
  <si>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</si>
  <si>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</si>
  <si>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</si>
  <si>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</si>
  <si>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</si>
  <si>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</si>
  <si>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</si>
  <si>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</si>
  <si>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</si>
  <si>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</si>
  <si>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</si>
  <si>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</si>
  <si>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</si>
  <si>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</si>
  <si>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</si>
  <si>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</si>
  <si>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</si>
  <si>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</si>
  <si>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</si>
  <si>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</si>
  <si>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</si>
  <si>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</si>
  <si>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</si>
  <si>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</si>
  <si>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</si>
  <si>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</si>
  <si>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</si>
  <si>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</si>
  <si>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</si>
  <si>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</si>
  <si>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</si>
  <si>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</si>
  <si>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</si>
  <si>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</si>
  <si>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</si>
  <si>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</si>
  <si>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</si>
  <si>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</si>
  <si>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</si>
  <si>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</si>
  <si>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</si>
  <si>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</si>
  <si>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</si>
  <si>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</si>
  <si>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</si>
  <si>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</si>
  <si>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</si>
  <si>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</si>
  <si>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</si>
  <si>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</si>
  <si>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</si>
  <si>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</si>
  <si>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</si>
  <si>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</si>
  <si>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</si>
  <si>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</si>
  <si>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</si>
  <si>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</si>
  <si>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</si>
  <si>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</si>
  <si>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</si>
  <si>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</si>
  <si>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</si>
  <si>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</si>
  <si>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</si>
  <si>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</si>
  <si>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</si>
  <si>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</si>
  <si>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</si>
  <si>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</si>
  <si>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</si>
  <si>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</si>
  <si>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</si>
  <si>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</si>
  <si>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</si>
  <si>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</si>
  <si>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</si>
  <si>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</si>
  <si>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</si>
  <si>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</si>
  <si>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</si>
  <si>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</si>
  <si>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</si>
  <si>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</si>
  <si>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</si>
  <si>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</si>
  <si>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</si>
  <si>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</si>
  <si>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</si>
  <si>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</si>
  <si>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</si>
  <si>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</si>
  <si>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</si>
  <si>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</si>
  <si>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</si>
  <si>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</si>
  <si>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</si>
  <si>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</si>
  <si>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</si>
  <si>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</si>
  <si>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</si>
  <si>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</si>
  <si>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</si>
  <si>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</si>
  <si>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</si>
  <si>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</si>
  <si>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</si>
  <si>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</si>
  <si>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</si>
  <si>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</si>
  <si>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</si>
  <si>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</si>
  <si>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</si>
  <si>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</si>
  <si>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</si>
  <si>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</si>
  <si>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</si>
  <si>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</si>
  <si>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</si>
  <si>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</si>
  <si>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</si>
  <si>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</si>
  <si>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</si>
  <si>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</si>
  <si>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</si>
  <si>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</si>
  <si>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</si>
  <si>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</si>
  <si>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</si>
  <si>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</si>
  <si>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</si>
  <si>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</si>
  <si>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</si>
  <si>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</si>
  <si>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</si>
  <si>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</si>
  <si>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</si>
  <si>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</si>
  <si>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</si>
  <si>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</si>
  <si>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</si>
  <si>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</si>
  <si>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</si>
  <si>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</si>
  <si>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</si>
  <si>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</si>
  <si>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</si>
  <si>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</si>
  <si>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</si>
  <si>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</si>
  <si>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</si>
  <si>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</si>
  <si>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</si>
  <si>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</si>
  <si>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</si>
  <si>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</si>
  <si>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</si>
  <si>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</si>
  <si>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</si>
  <si>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</si>
  <si>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</si>
  <si>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</si>
  <si>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</si>
  <si>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</si>
  <si>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</si>
  <si>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</si>
  <si>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</si>
  <si>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</si>
  <si>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</si>
  <si>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</si>
  <si>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</si>
  <si>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</si>
  <si>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</si>
  <si>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</si>
  <si>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</si>
  <si>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</si>
  <si>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</si>
  <si>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</si>
  <si>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</si>
  <si>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</si>
  <si>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</si>
  <si>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</si>
  <si>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</si>
  <si>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</si>
  <si>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</si>
  <si>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</si>
  <si>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</si>
  <si>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</si>
  <si>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</si>
  <si>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</si>
  <si>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</si>
  <si>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</si>
  <si>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</si>
  <si>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</si>
  <si>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</si>
  <si>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</si>
  <si>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</si>
  <si>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</si>
  <si>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</si>
  <si>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</si>
  <si>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</si>
  <si>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</si>
  <si>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</si>
  <si>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</si>
  <si>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</si>
  <si>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</si>
  <si>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</si>
  <si>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</si>
  <si>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</si>
  <si>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</si>
  <si>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</si>
  <si>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</si>
  <si>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</si>
  <si>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</si>
  <si>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</si>
  <si>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</si>
  <si>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</si>
  <si>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</si>
  <si>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</si>
  <si>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</si>
  <si>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</si>
  <si>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</si>
  <si>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</si>
  <si>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</si>
  <si>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</si>
  <si>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</si>
  <si>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</si>
  <si>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</si>
  <si>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</si>
  <si>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</si>
  <si>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</si>
  <si>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</si>
  <si>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</si>
  <si>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</si>
  <si>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</si>
  <si>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</si>
  <si>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</si>
  <si>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</si>
  <si>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</si>
  <si>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</si>
  <si>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</si>
  <si>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</si>
  <si>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</si>
  <si>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</si>
  <si>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</si>
  <si>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</si>
  <si>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</si>
  <si>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</si>
  <si>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</si>
  <si>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</si>
  <si>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</si>
  <si>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</si>
  <si>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</si>
  <si>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</si>
  <si>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</si>
  <si>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</si>
  <si>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</si>
  <si>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</si>
  <si>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</si>
  <si>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</si>
  <si>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</si>
  <si>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</si>
  <si>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</si>
  <si>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</si>
  <si>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</si>
  <si>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</si>
  <si>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</si>
  <si>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</si>
  <si>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</si>
  <si>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</si>
  <si>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</si>
  <si>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</si>
  <si>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</si>
  <si>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</si>
  <si>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</si>
  <si>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</si>
  <si>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</si>
  <si>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</si>
  <si>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</si>
  <si>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</si>
  <si>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</si>
  <si>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</si>
  <si>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</si>
  <si>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</si>
  <si>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</si>
  <si>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</si>
  <si>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</si>
  <si>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</si>
  <si>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</si>
  <si>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</si>
  <si>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</si>
  <si>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</si>
  <si>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</si>
  <si>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</si>
  <si>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</si>
  <si>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</si>
  <si>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</si>
  <si>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</si>
  <si>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</si>
  <si>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</si>
  <si>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</si>
  <si>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</si>
  <si>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</si>
  <si>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</si>
  <si>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</si>
  <si>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</si>
  <si>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</si>
  <si>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</si>
  <si>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</si>
  <si>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</si>
  <si>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</si>
  <si>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</si>
  <si>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</si>
  <si>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</si>
  <si>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</si>
  <si>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</si>
  <si>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</si>
  <si>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</si>
  <si>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</si>
  <si>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</si>
  <si>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</si>
  <si>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</si>
  <si>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</si>
  <si>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</si>
  <si>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</si>
  <si>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</si>
  <si>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</si>
  <si>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</si>
  <si>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</si>
  <si>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</si>
  <si>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</si>
  <si>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</si>
  <si>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</si>
  <si>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</si>
  <si>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</si>
  <si>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</si>
  <si>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</si>
  <si>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</si>
  <si>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</si>
  <si>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</si>
  <si>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</si>
  <si>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</si>
  <si>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</si>
  <si>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</si>
  <si>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</si>
  <si>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</si>
  <si>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</si>
  <si>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</si>
  <si>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</si>
  <si>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</si>
  <si>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</si>
  <si>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</si>
  <si>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</si>
  <si>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</si>
  <si>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</si>
  <si>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</si>
  <si>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</si>
  <si>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</si>
  <si>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</si>
  <si>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</si>
  <si>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</si>
  <si>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</si>
  <si>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</si>
  <si>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</si>
  <si>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</si>
  <si>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</si>
  <si>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</si>
  <si>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</si>
  <si>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</si>
  <si>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</si>
  <si>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</si>
  <si>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</si>
  <si>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</si>
  <si>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</si>
  <si>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</si>
  <si>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</si>
  <si>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</si>
  <si>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</si>
  <si>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</si>
  <si>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</si>
  <si>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</si>
  <si>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</si>
  <si>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</si>
  <si>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</si>
  <si>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</si>
  <si>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</si>
  <si>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</si>
  <si>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</si>
  <si>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</si>
  <si>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</si>
  <si>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</si>
  <si>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</si>
  <si>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</si>
  <si>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</si>
  <si>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</si>
  <si>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</si>
  <si>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</si>
  <si>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</si>
  <si>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</si>
  <si>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</si>
  <si>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</si>
  <si>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</si>
  <si>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</si>
  <si>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</si>
  <si>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</si>
  <si>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</si>
  <si>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</si>
  <si>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</si>
  <si>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</si>
  <si>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</si>
  <si>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</si>
  <si>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</si>
  <si>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</si>
  <si>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</si>
  <si>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</si>
  <si>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</si>
  <si>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</si>
  <si>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</si>
  <si>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</si>
  <si>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</si>
  <si>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</si>
  <si>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</si>
  <si>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</si>
  <si>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</si>
  <si>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</si>
  <si>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</si>
  <si>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</si>
  <si>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</si>
  <si>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</si>
  <si>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</si>
  <si>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</si>
  <si>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</si>
  <si>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</si>
  <si>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</si>
  <si>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</si>
  <si>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</si>
  <si>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</si>
  <si>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</si>
  <si>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</si>
  <si>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</si>
  <si>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</si>
  <si>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</si>
  <si>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</si>
  <si>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</si>
  <si>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</si>
  <si>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</si>
  <si>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</si>
  <si>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</si>
  <si>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</si>
  <si>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</si>
  <si>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</si>
  <si>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</si>
  <si>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</si>
  <si>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</si>
  <si>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</si>
  <si>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</si>
  <si>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</si>
  <si>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</si>
  <si>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</si>
  <si>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</si>
  <si>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</si>
  <si>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</si>
  <si>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</si>
  <si>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</si>
  <si>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</si>
  <si>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</si>
  <si>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</si>
  <si>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</si>
  <si>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</si>
  <si>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</si>
  <si>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</si>
  <si>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</si>
  <si>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</si>
  <si>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</si>
  <si>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</si>
  <si>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</si>
  <si>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</si>
  <si>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</si>
  <si>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</si>
  <si>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</si>
  <si>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</si>
  <si>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</si>
  <si>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</si>
  <si>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</si>
  <si>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</si>
  <si>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</si>
  <si>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</si>
  <si>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</si>
  <si>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</si>
  <si>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</si>
  <si>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</si>
  <si>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</si>
  <si>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</si>
  <si>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</si>
  <si>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</si>
  <si>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</si>
  <si>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</si>
  <si>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</si>
  <si>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</si>
  <si>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</si>
  <si>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</si>
  <si>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</si>
  <si>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</si>
  <si>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</si>
  <si>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</si>
  <si>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</si>
  <si>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</si>
  <si>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</si>
  <si>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</si>
  <si>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</si>
  <si>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</si>
  <si>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</si>
  <si>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</si>
  <si>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</si>
  <si>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</si>
  <si>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</si>
  <si>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</si>
  <si>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</si>
  <si>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</si>
  <si>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</si>
  <si>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</si>
  <si>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</si>
  <si>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</si>
  <si>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</si>
  <si>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</si>
  <si>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</si>
  <si>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</si>
  <si>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</si>
  <si>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</si>
  <si>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</si>
  <si>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</si>
  <si>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</si>
  <si>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</si>
  <si>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</si>
  <si>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</si>
  <si>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</si>
  <si>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</si>
  <si>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</si>
  <si>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</si>
  <si>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</si>
  <si>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</si>
  <si>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</si>
  <si>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</si>
  <si>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</si>
  <si>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</si>
  <si>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</si>
  <si>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</si>
  <si>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</si>
  <si>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</si>
  <si>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</si>
  <si>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</si>
  <si>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</si>
  <si>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</si>
  <si>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</si>
  <si>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</si>
  <si>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</si>
  <si>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</si>
  <si>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</si>
  <si>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</si>
  <si>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</si>
  <si>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</si>
  <si>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</si>
  <si>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</si>
  <si>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</si>
  <si>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</si>
  <si>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</si>
  <si>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</si>
  <si>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</si>
  <si>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</si>
  <si>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</si>
  <si>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</si>
  <si>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</si>
  <si>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</si>
  <si>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</si>
  <si>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</si>
  <si>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</si>
  <si>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</si>
  <si>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</si>
  <si>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</si>
  <si>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</si>
  <si>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</si>
  <si>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</si>
  <si>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</si>
  <si>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</si>
  <si>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</si>
  <si>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</si>
  <si>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</si>
  <si>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</si>
  <si>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</si>
  <si>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</si>
  <si>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</si>
  <si>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</si>
  <si>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</si>
  <si>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</si>
  <si>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</si>
  <si>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</si>
  <si>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</si>
  <si>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</si>
  <si>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</si>
  <si>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</si>
  <si>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</si>
  <si>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</si>
  <si>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</si>
  <si>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</si>
  <si>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</si>
  <si>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</si>
  <si>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</si>
  <si>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</si>
  <si>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</si>
  <si>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</si>
  <si>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</si>
  <si>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</si>
  <si>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</si>
  <si>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</si>
  <si>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</si>
  <si>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</si>
  <si>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</si>
  <si>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</si>
  <si>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</si>
  <si>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</si>
  <si>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</si>
  <si>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</si>
  <si>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</si>
  <si>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</si>
  <si>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</si>
  <si>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</si>
  <si>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</si>
  <si>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</si>
  <si>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</si>
  <si>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</si>
  <si>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</si>
  <si>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</si>
  <si>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</si>
  <si>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</si>
  <si>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</si>
  <si>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</si>
  <si>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</si>
  <si>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</si>
  <si>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</si>
  <si>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</si>
  <si>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</si>
  <si>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</si>
  <si>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</si>
  <si>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</si>
  <si>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</si>
  <si>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</si>
  <si>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</si>
  <si>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</si>
  <si>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</si>
  <si>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</si>
  <si>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</si>
  <si>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</si>
  <si>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</si>
  <si>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</si>
  <si>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</si>
  <si>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</si>
  <si>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</si>
  <si>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</si>
  <si>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</si>
  <si>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</si>
  <si>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</si>
  <si>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</si>
  <si>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</si>
  <si>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</si>
  <si>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</si>
  <si>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</si>
  <si>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</si>
  <si>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</si>
  <si>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</si>
  <si>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</si>
  <si>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</si>
  <si>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</si>
  <si>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</si>
  <si>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</si>
  <si>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</si>
  <si>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</si>
  <si>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</si>
  <si>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</si>
  <si>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</si>
  <si>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</si>
  <si>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</si>
  <si>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</si>
  <si>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</si>
  <si>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</si>
  <si>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</si>
  <si>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</si>
  <si>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</si>
  <si>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</si>
  <si>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</si>
  <si>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</si>
  <si>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</si>
  <si>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</si>
  <si>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</si>
  <si>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</si>
  <si>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</si>
  <si>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</si>
  <si>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</si>
  <si>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</si>
  <si>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</si>
  <si>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</si>
  <si>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</si>
  <si>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</si>
  <si>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</si>
  <si>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</si>
  <si>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</si>
  <si>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</si>
  <si>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</si>
  <si>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</si>
  <si>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</si>
  <si>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</si>
  <si>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</si>
  <si>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</si>
  <si>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</si>
  <si>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</si>
  <si>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</si>
  <si>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</si>
  <si>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</si>
  <si>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</si>
  <si>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</si>
  <si>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</si>
  <si>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</si>
  <si>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</si>
  <si>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</si>
  <si>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</si>
  <si>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</si>
  <si>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</si>
  <si>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</si>
  <si>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</si>
  <si>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</si>
  <si>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</si>
  <si>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</si>
  <si>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</si>
  <si>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</si>
  <si>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</si>
  <si>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</si>
  <si>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</si>
  <si>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</si>
  <si>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</si>
  <si>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</si>
  <si>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</si>
  <si>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</si>
  <si>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</si>
  <si>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</si>
  <si>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</si>
  <si>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</si>
  <si>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</si>
  <si>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</si>
  <si>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</si>
  <si>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</si>
  <si>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</si>
  <si>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</si>
  <si>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</si>
  <si>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</si>
  <si>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</si>
  <si>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</si>
  <si>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</si>
  <si>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</si>
  <si>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</si>
  <si>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</si>
  <si>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</si>
  <si>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</si>
  <si>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</si>
  <si>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</si>
  <si>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</si>
  <si>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</si>
  <si>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</si>
  <si>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</si>
  <si>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</si>
  <si>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</si>
  <si>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</si>
  <si>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</si>
  <si>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</si>
  <si>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</si>
  <si>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</si>
  <si>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</si>
  <si>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</si>
  <si>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</si>
  <si>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</si>
  <si>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</si>
  <si>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</si>
  <si>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</si>
  <si>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</si>
  <si>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</si>
  <si>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</si>
  <si>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</si>
  <si>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</si>
  <si>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</si>
  <si>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</si>
  <si>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</si>
  <si>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</si>
  <si>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</si>
  <si>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</si>
  <si>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</si>
  <si>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</si>
  <si>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</si>
  <si>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</si>
  <si>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</si>
  <si>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</si>
  <si>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</si>
  <si>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</si>
  <si>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</si>
  <si>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</si>
  <si>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</si>
  <si>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</si>
  <si>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</si>
  <si>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</si>
  <si>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</si>
  <si>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</si>
  <si>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</si>
  <si>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</si>
  <si>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</si>
  <si>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</si>
  <si>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</si>
  <si>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</si>
  <si>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</si>
  <si>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</si>
  <si>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</si>
  <si>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</si>
  <si>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</si>
  <si>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</si>
  <si>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</si>
  <si>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</si>
  <si>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</si>
  <si>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</si>
  <si>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</si>
  <si>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</si>
  <si>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</si>
  <si>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</si>
  <si>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</si>
  <si>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</si>
  <si>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</si>
  <si>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</si>
  <si>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</si>
  <si>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</si>
  <si>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</si>
  <si>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</si>
  <si>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</si>
  <si>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</si>
  <si>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</si>
  <si>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</si>
  <si>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</si>
  <si>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</si>
  <si>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</si>
  <si>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</si>
  <si>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</si>
  <si>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</si>
  <si>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</si>
  <si>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</si>
  <si>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</si>
  <si>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</si>
  <si>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</si>
  <si>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</si>
  <si>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</si>
  <si>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</si>
  <si>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</si>
  <si>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</si>
  <si>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</si>
  <si>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</si>
  <si>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</si>
  <si>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</si>
  <si>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</si>
  <si>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</si>
  <si>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</si>
  <si>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</si>
  <si>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</si>
  <si>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</si>
  <si>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</si>
  <si>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</si>
  <si>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</si>
  <si>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</si>
  <si>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</si>
  <si>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</si>
  <si>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</si>
  <si>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</si>
  <si>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</si>
  <si>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</si>
  <si>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</si>
  <si>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</si>
  <si>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</si>
  <si>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</si>
  <si>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</si>
  <si>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</si>
  <si>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</si>
  <si>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</si>
  <si>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</si>
  <si>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</si>
  <si>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</si>
  <si>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</si>
  <si>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</si>
  <si>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</si>
  <si>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</si>
  <si>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</si>
  <si>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</si>
  <si>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</si>
  <si>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</si>
  <si>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</si>
  <si>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</si>
  <si>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</si>
  <si>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</si>
  <si>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</si>
  <si>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</si>
  <si>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</si>
  <si>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</si>
  <si>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</si>
  <si>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</si>
  <si>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</si>
  <si>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</si>
  <si>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</si>
  <si>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</si>
  <si>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</si>
  <si>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</si>
  <si>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</si>
  <si>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</si>
  <si>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</si>
  <si>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</si>
  <si>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</si>
  <si>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</si>
  <si>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</si>
  <si>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</si>
  <si>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</si>
  <si>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</si>
  <si>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</si>
  <si>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</si>
  <si>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</si>
  <si>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</si>
  <si>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</si>
  <si>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</si>
  <si>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</si>
  <si>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</si>
  <si>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</si>
  <si>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</si>
  <si>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</si>
  <si>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</si>
  <si>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</si>
  <si>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</si>
  <si>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</si>
  <si>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</si>
  <si>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</si>
  <si>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</si>
  <si>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</si>
  <si>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</si>
  <si>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</si>
  <si>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</si>
  <si>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</si>
  <si>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</si>
  <si>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</si>
  <si>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</si>
  <si>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</si>
  <si>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</si>
  <si>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</si>
  <si>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</si>
  <si>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</si>
  <si>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</si>
  <si>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</si>
  <si>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</si>
  <si>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</si>
  <si>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</si>
  <si>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</si>
  <si>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</si>
  <si>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</si>
  <si>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</si>
  <si>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</si>
  <si>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</si>
  <si>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</si>
  <si>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</si>
  <si>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</si>
  <si>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</si>
  <si>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</si>
  <si>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</si>
  <si>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</si>
  <si>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</si>
  <si>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</si>
  <si>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</si>
  <si>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</si>
  <si>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</si>
  <si>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</si>
  <si>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</si>
  <si>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</si>
  <si>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</si>
  <si>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</si>
  <si>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</si>
  <si>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</si>
  <si>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</si>
  <si>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</si>
  <si>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</si>
  <si>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</si>
  <si>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</si>
  <si>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</si>
  <si>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</si>
  <si>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</si>
  <si>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</si>
  <si>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</si>
  <si>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</si>
  <si>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</si>
  <si>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</si>
  <si>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</si>
  <si>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</si>
  <si>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</si>
  <si>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</si>
  <si>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</si>
  <si>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</si>
  <si>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</si>
  <si>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</si>
  <si>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</si>
  <si>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</si>
  <si>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</si>
  <si>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</si>
  <si>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</si>
  <si>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</si>
  <si>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</si>
  <si>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</si>
  <si>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</si>
  <si>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</si>
  <si>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</si>
  <si>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</si>
  <si>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</si>
  <si>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</si>
  <si>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</si>
  <si>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</si>
  <si>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</si>
  <si>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</si>
  <si>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</si>
  <si>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</si>
  <si>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</si>
  <si>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</si>
  <si>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</si>
  <si>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</si>
  <si>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</si>
  <si>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</si>
  <si>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</si>
  <si>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</si>
  <si>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</si>
  <si>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</si>
  <si>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</si>
  <si>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</si>
  <si>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</si>
  <si>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</si>
  <si>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</si>
  <si>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</si>
  <si>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</si>
  <si>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</si>
  <si>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</si>
  <si>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</si>
  <si>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</si>
  <si>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</si>
  <si>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</si>
  <si>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</si>
  <si>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</si>
  <si>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</si>
  <si>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</si>
  <si>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</si>
  <si>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</si>
  <si>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</si>
  <si>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</si>
  <si>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</si>
  <si>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</si>
  <si>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</si>
  <si>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</si>
  <si>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</si>
  <si>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</si>
  <si>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</si>
  <si>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</si>
  <si>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</si>
  <si>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</si>
  <si>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</si>
  <si>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</si>
  <si>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</si>
  <si>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</si>
  <si>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</si>
  <si>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</si>
  <si>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</si>
  <si>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</si>
  <si>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</si>
  <si>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</si>
  <si>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</si>
  <si>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</si>
  <si>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</si>
  <si>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</si>
  <si>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</si>
  <si>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</si>
  <si>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</si>
  <si>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</si>
  <si>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</si>
  <si>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</si>
  <si>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</si>
  <si>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</si>
  <si>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</si>
  <si>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</si>
  <si>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</si>
  <si>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</si>
  <si>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</si>
  <si>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</si>
  <si>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</si>
  <si>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</si>
  <si>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</si>
  <si>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</si>
  <si>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</si>
  <si>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</si>
  <si>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</si>
  <si>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</si>
  <si>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</si>
  <si>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</si>
  <si>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</si>
  <si>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</si>
  <si>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</si>
  <si>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</si>
  <si>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</si>
  <si>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</si>
  <si>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</si>
  <si>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</si>
  <si>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</si>
  <si>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</si>
  <si>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</si>
  <si>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</si>
  <si>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</si>
  <si>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</si>
  <si>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</si>
  <si>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</si>
  <si>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</si>
  <si>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</si>
  <si>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</si>
  <si>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</si>
  <si>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</si>
  <si>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</si>
  <si>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</si>
  <si>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</si>
  <si>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</si>
  <si>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</si>
  <si>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</si>
  <si>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</si>
  <si>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</si>
  <si>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</si>
  <si>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</si>
  <si>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</si>
  <si>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</si>
  <si>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</si>
  <si>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</si>
  <si>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</si>
  <si>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</si>
  <si>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</si>
  <si>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</si>
  <si>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</si>
  <si>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</si>
  <si>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</si>
  <si>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</si>
  <si>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</si>
  <si>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</si>
  <si>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</si>
  <si>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</si>
  <si>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</si>
  <si>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</si>
  <si>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</si>
  <si>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</si>
  <si>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</si>
  <si>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</si>
  <si>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</si>
  <si>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</si>
  <si>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</si>
  <si>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</si>
  <si>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</si>
  <si>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</si>
  <si>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</si>
  <si>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</si>
  <si>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</si>
  <si>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</si>
  <si>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</si>
  <si>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</si>
  <si>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</si>
  <si>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</si>
  <si>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</si>
  <si>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</si>
  <si>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</si>
  <si>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</si>
  <si>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</si>
  <si>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</si>
  <si>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</si>
  <si>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</si>
  <si>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</si>
  <si>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</si>
  <si>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</si>
  <si>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</si>
  <si>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</si>
  <si>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</si>
  <si>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</si>
  <si>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</si>
  <si>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</si>
  <si>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</si>
  <si>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</si>
  <si>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</si>
  <si>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</si>
  <si>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</si>
  <si>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</si>
  <si>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</si>
  <si>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</si>
  <si>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</si>
  <si>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</si>
  <si>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</si>
  <si>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</si>
  <si>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</si>
  <si>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</si>
  <si>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</si>
  <si>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</si>
  <si>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</si>
  <si>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</si>
  <si>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</si>
  <si>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</si>
  <si>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</si>
  <si>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</si>
  <si>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</si>
  <si>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</si>
  <si>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</si>
  <si>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</si>
  <si>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</si>
  <si>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</si>
  <si>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</si>
  <si>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</si>
  <si>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</si>
  <si>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</si>
  <si>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</si>
  <si>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</si>
  <si>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</si>
  <si>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</si>
  <si>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</si>
  <si>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</si>
  <si>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</si>
  <si>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</si>
  <si>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</si>
  <si>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</si>
  <si>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</si>
  <si>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</si>
  <si>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</si>
  <si>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</si>
  <si>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</si>
  <si>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</si>
  <si>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</si>
  <si>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</si>
  <si>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</si>
  <si>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</si>
  <si>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</si>
  <si>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</si>
  <si>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</si>
  <si>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</si>
  <si>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</si>
  <si>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</si>
  <si>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</si>
  <si>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</si>
  <si>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</si>
  <si>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</si>
  <si>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</si>
  <si>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</si>
  <si>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</si>
  <si>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</si>
  <si>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</si>
  <si>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</si>
  <si>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</si>
  <si>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</si>
  <si>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</si>
  <si>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</si>
  <si>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</si>
  <si>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</si>
  <si>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</si>
  <si>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</si>
  <si>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</si>
  <si>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</si>
  <si>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</si>
  <si>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</si>
  <si>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</si>
  <si>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</si>
  <si>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</si>
  <si>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</si>
  <si>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</si>
  <si>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</si>
  <si>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</si>
  <si>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</si>
  <si>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</si>
  <si>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</si>
  <si>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</si>
  <si>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</si>
  <si>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</si>
  <si>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</si>
  <si>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</si>
  <si>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</si>
  <si>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</si>
  <si>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</si>
  <si>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</si>
  <si>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</si>
  <si>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</si>
  <si>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</si>
  <si>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</si>
  <si>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</si>
  <si>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</si>
  <si>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</si>
  <si>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</si>
  <si>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</si>
  <si>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</si>
  <si>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</si>
  <si>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</si>
  <si>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</si>
  <si>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</si>
  <si>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</si>
  <si>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</si>
  <si>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</si>
  <si>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</si>
  <si>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</si>
  <si>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</si>
  <si>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</si>
  <si>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</si>
  <si>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</si>
  <si>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</si>
  <si>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</si>
  <si>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</si>
  <si>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</si>
  <si>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</si>
  <si>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</si>
  <si>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</si>
  <si>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</si>
  <si>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</si>
  <si>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</si>
  <si>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</si>
  <si>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</si>
  <si>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</si>
  <si>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</si>
  <si>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</si>
  <si>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</si>
  <si>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</si>
  <si>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</si>
  <si>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</si>
  <si>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</si>
  <si>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</si>
  <si>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</si>
  <si>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</si>
  <si>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</si>
  <si>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</si>
  <si>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</si>
  <si>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</si>
  <si>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</si>
  <si>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</si>
  <si>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</si>
  <si>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</si>
  <si>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</si>
  <si>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</si>
  <si>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</si>
  <si>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</si>
  <si>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</si>
  <si>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</si>
  <si>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</si>
  <si>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</si>
  <si>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</si>
  <si>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</si>
  <si>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</si>
  <si>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</si>
  <si>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</si>
  <si>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</si>
  <si>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</si>
  <si>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</si>
  <si>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</si>
  <si>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</si>
  <si>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</si>
  <si>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</si>
  <si>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</si>
  <si>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</si>
  <si>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</si>
  <si>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</si>
  <si>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</si>
  <si>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</si>
  <si>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</si>
  <si>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</si>
  <si>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</si>
  <si>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</si>
  <si>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</si>
  <si>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</si>
  <si>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</si>
  <si>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</si>
  <si>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</si>
  <si>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</si>
  <si>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</si>
  <si>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</si>
  <si>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</si>
  <si>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</si>
  <si>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</si>
  <si>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</si>
  <si>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</si>
  <si>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</si>
  <si>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</si>
  <si>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</si>
  <si>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</si>
  <si>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</si>
  <si>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</si>
  <si>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</si>
  <si>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</si>
  <si>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</si>
  <si>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</si>
  <si>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</si>
  <si>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</si>
  <si>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</si>
  <si>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</si>
  <si>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</si>
  <si>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</si>
  <si>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</si>
  <si>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</si>
  <si>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</si>
  <si>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</si>
  <si>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</si>
  <si>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</si>
  <si>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</si>
  <si>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</si>
  <si>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</si>
  <si>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</si>
  <si>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</si>
  <si>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</si>
  <si>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</si>
  <si>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</si>
  <si>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</si>
  <si>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</si>
  <si>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</si>
  <si>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</si>
  <si>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</si>
  <si>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</si>
  <si>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</si>
  <si>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</si>
  <si>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</si>
  <si>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</si>
  <si>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</si>
  <si>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</si>
  <si>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</si>
  <si>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</si>
  <si>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</si>
  <si>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</si>
  <si>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</si>
  <si>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</si>
  <si>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</si>
  <si>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</si>
  <si>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</si>
  <si>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</si>
  <si>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</si>
  <si>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</si>
  <si>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</si>
  <si>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</si>
  <si>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</si>
  <si>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</si>
  <si>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</si>
  <si>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</si>
  <si>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</si>
  <si>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</si>
  <si>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</si>
  <si>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</si>
  <si>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</si>
  <si>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</si>
  <si>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</si>
  <si>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</si>
  <si>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</si>
  <si>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</si>
  <si>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</si>
  <si>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</si>
  <si>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</si>
  <si>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</si>
  <si>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</si>
  <si>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</si>
  <si>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</si>
  <si>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</si>
  <si>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</si>
  <si>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</si>
  <si>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</si>
  <si>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</si>
  <si>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</si>
  <si>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</si>
  <si>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</si>
  <si>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</si>
  <si>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</si>
  <si>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</si>
  <si>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</si>
  <si>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</si>
  <si>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</si>
  <si>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</si>
  <si>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</si>
  <si>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</si>
  <si>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</si>
  <si>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</si>
  <si>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</si>
  <si>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</si>
  <si>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</si>
  <si>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</si>
  <si>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</si>
  <si>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</si>
  <si>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</si>
  <si>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</si>
  <si>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</si>
  <si>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</si>
  <si>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</si>
  <si>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</si>
  <si>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</si>
  <si>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</si>
  <si>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</si>
  <si>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</si>
  <si>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</si>
  <si>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</si>
  <si>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</si>
  <si>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</si>
  <si>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</si>
  <si>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</si>
  <si>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</si>
  <si>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</si>
  <si>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</si>
  <si>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</si>
  <si>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</si>
  <si>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</si>
  <si>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</si>
  <si>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</si>
  <si>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</si>
  <si>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</si>
  <si>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</si>
  <si>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</si>
  <si>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</si>
  <si>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</si>
  <si>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</si>
  <si>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</si>
  <si>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</si>
  <si>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</si>
  <si>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</si>
  <si>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</si>
  <si>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</si>
  <si>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</si>
  <si>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</si>
  <si>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</si>
  <si>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</si>
  <si>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</si>
  <si>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</si>
  <si>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</si>
  <si>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</si>
  <si>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</si>
  <si>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</si>
  <si>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</si>
  <si>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</si>
  <si>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</si>
  <si>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</si>
  <si>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</si>
  <si>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</si>
  <si>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</si>
  <si>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</si>
  <si>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</si>
  <si>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</si>
  <si>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</si>
  <si>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</si>
  <si>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</si>
  <si>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</si>
  <si>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</si>
  <si>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</si>
  <si>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</si>
  <si>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</si>
  <si>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</si>
  <si>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</si>
  <si>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</si>
  <si>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</si>
  <si>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</si>
  <si>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</si>
  <si>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</si>
  <si>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</si>
  <si>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</si>
  <si>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</si>
  <si>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</si>
  <si>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</si>
  <si>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</si>
  <si>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</si>
  <si>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</si>
  <si>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</si>
  <si>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</si>
  <si>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</si>
  <si>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</si>
  <si>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</si>
  <si>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</si>
  <si>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</si>
  <si>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</si>
  <si>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</si>
  <si>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</si>
  <si>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</si>
  <si>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</si>
  <si>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</si>
  <si>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</si>
  <si>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</si>
  <si>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</si>
  <si>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</si>
  <si>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</si>
  <si>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</si>
  <si>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</si>
  <si>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</si>
  <si>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</si>
  <si>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</si>
  <si>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</si>
  <si>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</si>
  <si>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</si>
  <si>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</si>
  <si>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</si>
  <si>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</si>
  <si>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</si>
  <si>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</si>
  <si>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</si>
  <si>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</si>
  <si>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</si>
  <si>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</si>
  <si>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</si>
  <si>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</si>
  <si>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</si>
  <si>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</si>
  <si>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</si>
  <si>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</si>
  <si>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</si>
  <si>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</si>
  <si>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</si>
  <si>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</si>
  <si>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</si>
  <si>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</si>
  <si>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</si>
  <si>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</si>
  <si>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</si>
  <si>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</si>
  <si>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</si>
  <si>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</si>
  <si>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</si>
  <si>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</si>
  <si>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</si>
  <si>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</si>
  <si>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</si>
  <si>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</si>
  <si>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</si>
  <si>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</si>
  <si>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</si>
  <si>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</si>
  <si>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</si>
  <si>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</si>
  <si>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</si>
  <si>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</si>
  <si>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</si>
  <si>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</si>
  <si>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</si>
  <si>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</si>
  <si>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</si>
  <si>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</si>
  <si>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</si>
  <si>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</si>
  <si>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</si>
  <si>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</si>
  <si>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</si>
  <si>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</si>
  <si>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</si>
  <si>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</si>
  <si>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</si>
  <si>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</si>
  <si>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</si>
  <si>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</si>
  <si>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</si>
  <si>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</si>
  <si>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</si>
  <si>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</si>
  <si>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</si>
  <si>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</si>
  <si>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</si>
  <si>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</si>
  <si>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</si>
  <si>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</si>
  <si>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</si>
  <si>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</si>
  <si>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</si>
  <si>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</si>
  <si>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</si>
  <si>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</si>
  <si>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</si>
  <si>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</si>
  <si>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</si>
  <si>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</si>
  <si>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</si>
  <si>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</si>
  <si>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</si>
  <si>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</si>
  <si>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</si>
  <si>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</si>
  <si>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</si>
  <si>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</si>
  <si>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</si>
  <si>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</si>
  <si>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</si>
  <si>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</si>
  <si>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</si>
  <si>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</si>
  <si>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</si>
  <si>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</si>
  <si>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</si>
  <si>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</si>
  <si>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</si>
  <si>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</si>
  <si>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</si>
  <si>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</si>
  <si>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</si>
  <si>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</si>
  <si>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</si>
  <si>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</si>
  <si>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</si>
  <si>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</si>
  <si>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</si>
  <si>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</si>
  <si>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</si>
  <si>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</si>
  <si>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</si>
  <si>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</si>
  <si>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</si>
  <si>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</si>
  <si>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</si>
  <si>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</si>
  <si>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</si>
  <si>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</si>
  <si>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</si>
  <si>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</si>
  <si>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</si>
  <si>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</si>
  <si>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</si>
  <si>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</si>
  <si>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</si>
  <si>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</si>
  <si>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</si>
  <si>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</si>
  <si>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</si>
  <si>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</si>
  <si>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</si>
  <si>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</si>
  <si>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</si>
  <si>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</si>
  <si>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</si>
  <si>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</si>
  <si>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</si>
  <si>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</si>
  <si>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</si>
  <si>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</si>
  <si>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</si>
  <si>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</si>
  <si>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</si>
  <si>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</si>
  <si>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</si>
  <si>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</si>
  <si>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</si>
  <si>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</si>
  <si>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</si>
  <si>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</si>
  <si>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</si>
  <si>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</si>
  <si>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</si>
  <si>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</si>
  <si>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</si>
  <si>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</si>
  <si>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</si>
  <si>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</si>
  <si>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</si>
  <si>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</si>
  <si>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</si>
  <si>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</si>
  <si>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</si>
  <si>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</si>
  <si>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</si>
  <si>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</si>
  <si>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</si>
  <si>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</si>
  <si>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</si>
  <si>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</si>
  <si>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</si>
  <si>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</si>
  <si>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</si>
  <si>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</si>
  <si>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</si>
  <si>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</si>
  <si>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</si>
  <si>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</si>
  <si>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</si>
  <si>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</si>
  <si>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</si>
  <si>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</si>
  <si>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</si>
  <si>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</si>
  <si>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</si>
  <si>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</si>
  <si>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</si>
  <si>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</si>
  <si>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</si>
  <si>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</si>
  <si>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</si>
  <si>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</si>
  <si>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</si>
  <si>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</si>
  <si>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</si>
  <si>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</si>
  <si>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</si>
  <si>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</si>
  <si>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</si>
  <si>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</si>
  <si>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</si>
  <si>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</si>
  <si>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</si>
  <si>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</si>
  <si>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</si>
  <si>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</si>
  <si>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</si>
  <si>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</si>
  <si>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</si>
  <si>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</si>
  <si>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</si>
  <si>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</si>
  <si>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</si>
  <si>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</si>
  <si>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</si>
  <si>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</si>
  <si>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</si>
  <si>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</si>
  <si>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</si>
  <si>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</si>
  <si>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</si>
  <si>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</si>
  <si>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</si>
  <si>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</si>
  <si>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</si>
  <si>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</si>
  <si>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</si>
  <si>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</si>
  <si>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</si>
  <si>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</si>
  <si>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</si>
  <si>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</si>
  <si>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</si>
  <si>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</si>
  <si>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</si>
  <si>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</si>
  <si>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</si>
  <si>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</si>
  <si>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</si>
  <si>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</si>
  <si>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</si>
  <si>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</si>
  <si>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</si>
  <si>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</si>
  <si>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</si>
  <si>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</si>
  <si>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</si>
  <si>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</si>
  <si>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</si>
  <si>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</si>
  <si>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</si>
  <si>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</si>
  <si>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</si>
  <si>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</si>
  <si>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</si>
  <si>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</si>
  <si>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</si>
  <si>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</si>
  <si>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</si>
  <si>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</si>
  <si>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</si>
  <si>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</si>
  <si>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</si>
  <si>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</si>
  <si>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</si>
  <si>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</si>
  <si>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</si>
  <si>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</si>
  <si>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</si>
  <si>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</si>
  <si>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</si>
  <si>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</si>
  <si>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</si>
  <si>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</si>
  <si>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</si>
  <si>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</si>
  <si>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</si>
  <si>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</si>
  <si>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</si>
  <si>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</si>
  <si>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</si>
  <si>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</si>
  <si>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</si>
  <si>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</si>
  <si>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</si>
  <si>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</si>
  <si>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</si>
  <si>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</si>
  <si>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</si>
  <si>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</si>
  <si>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</si>
  <si>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</si>
  <si>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</si>
  <si>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</si>
  <si>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</si>
  <si>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</si>
  <si>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</si>
  <si>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</si>
  <si>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</si>
  <si>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</si>
  <si>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</si>
  <si>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</si>
  <si>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</si>
  <si>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</si>
  <si>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</si>
  <si>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</si>
  <si>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</si>
  <si>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</si>
  <si>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</si>
  <si>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</si>
  <si>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</si>
  <si>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</si>
  <si>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</si>
  <si>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</si>
  <si>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</si>
  <si>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</si>
  <si>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</si>
  <si>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</si>
  <si>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</si>
  <si>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</si>
  <si>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</si>
  <si>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</si>
  <si>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</si>
  <si>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</si>
  <si>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</si>
  <si>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</si>
  <si>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</si>
  <si>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</si>
  <si>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</si>
  <si>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</si>
  <si>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</si>
  <si>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</si>
  <si>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</si>
  <si>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</si>
  <si>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</si>
  <si>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</si>
  <si>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</si>
  <si>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</si>
  <si>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</si>
  <si>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</si>
  <si>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</si>
  <si>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</si>
  <si>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</si>
  <si>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</si>
  <si>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</si>
  <si>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</si>
  <si>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</si>
  <si>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</si>
  <si>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</si>
  <si>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</si>
  <si>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</si>
  <si>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</si>
  <si>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</si>
  <si>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</si>
  <si>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</si>
  <si>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</si>
  <si>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</si>
  <si>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</si>
  <si>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</si>
  <si>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</si>
  <si>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</si>
  <si>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</si>
  <si>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</si>
  <si>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</si>
  <si>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</si>
  <si>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</si>
  <si>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</si>
  <si>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</si>
  <si>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</si>
  <si>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</si>
  <si>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</si>
  <si>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</si>
  <si>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</si>
  <si>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</si>
  <si>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</si>
  <si>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</si>
  <si>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</si>
  <si>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</si>
  <si>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</si>
  <si>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</si>
  <si>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</si>
  <si>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</si>
  <si>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</si>
  <si>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</si>
  <si>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</si>
  <si>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</si>
  <si>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</si>
  <si>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</si>
  <si>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</si>
  <si>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</si>
  <si>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</si>
  <si>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</si>
  <si>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</si>
  <si>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</si>
  <si>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</si>
  <si>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</si>
  <si>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</si>
  <si>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</si>
  <si>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</si>
  <si>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</si>
  <si>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</si>
  <si>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</si>
  <si>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</si>
  <si>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</si>
  <si>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</si>
  <si>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</si>
  <si>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</si>
  <si>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</si>
  <si>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</si>
  <si>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</si>
  <si>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</si>
  <si>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</si>
  <si>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</si>
  <si>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</si>
  <si>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</si>
  <si>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</si>
  <si>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</si>
  <si>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</si>
  <si>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</si>
  <si>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</si>
  <si>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</si>
  <si>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</si>
  <si>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</si>
  <si>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</si>
  <si>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</si>
  <si>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</si>
  <si>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</si>
  <si>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</si>
  <si>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</si>
  <si>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</si>
  <si>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</si>
  <si>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</si>
  <si>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</si>
  <si>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</si>
  <si>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</si>
  <si>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</si>
  <si>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</si>
  <si>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</si>
  <si>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</si>
  <si>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</si>
  <si>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</si>
  <si>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</si>
  <si>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</si>
  <si>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</si>
  <si>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</si>
  <si>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</si>
  <si>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</si>
  <si>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</si>
  <si>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</si>
  <si>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</si>
  <si>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</si>
  <si>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</si>
  <si>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</si>
  <si>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</si>
  <si>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</si>
  <si>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</si>
  <si>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</si>
  <si>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</si>
  <si>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</si>
  <si>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</si>
  <si>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</si>
  <si>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</si>
  <si>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</si>
  <si>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</si>
  <si>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</si>
  <si>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</si>
  <si>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</si>
  <si>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</si>
  <si>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</si>
  <si>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</si>
  <si>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</si>
  <si>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</si>
  <si>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</si>
  <si>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</si>
  <si>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</si>
  <si>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</si>
  <si>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</si>
  <si>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</si>
  <si>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</si>
  <si>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</si>
  <si>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</si>
  <si>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</si>
  <si>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</si>
  <si>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</si>
  <si>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</si>
  <si>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</si>
  <si>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</si>
  <si>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</si>
  <si>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</si>
  <si>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</si>
  <si>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</si>
  <si>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</si>
  <si>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</si>
  <si>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</si>
  <si>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</si>
  <si>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</si>
  <si>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</si>
  <si>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</si>
  <si>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</si>
  <si>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</si>
  <si>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</si>
  <si>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</si>
  <si>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</si>
  <si>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</si>
  <si>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</si>
  <si>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</si>
  <si>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</si>
  <si>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</si>
  <si>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</si>
  <si>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</si>
  <si>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</si>
  <si>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</si>
  <si>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</si>
  <si>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</si>
  <si>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</si>
  <si>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</si>
  <si>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</si>
  <si>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</si>
  <si>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</si>
  <si>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</si>
  <si>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</si>
  <si>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</si>
  <si>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</si>
  <si>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</si>
  <si>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</si>
  <si>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</si>
  <si>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</si>
  <si>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</si>
  <si>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</si>
  <si>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</si>
  <si>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</si>
  <si>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</si>
  <si>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</si>
  <si>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</si>
  <si>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</si>
  <si>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</si>
  <si>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</si>
  <si>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</si>
  <si>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</si>
  <si>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</si>
  <si>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</si>
  <si>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</si>
  <si>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</si>
  <si>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</si>
  <si>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</si>
  <si>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</si>
  <si>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</si>
  <si>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</si>
  <si>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</si>
  <si>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</si>
  <si>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</si>
  <si>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</si>
  <si>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</si>
  <si>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</si>
  <si>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</si>
  <si>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</si>
  <si>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</si>
  <si>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</si>
  <si>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</si>
  <si>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</si>
  <si>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</si>
  <si>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</si>
  <si>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</si>
  <si>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</si>
  <si>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</si>
  <si>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</si>
  <si>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</si>
  <si>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</si>
  <si>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</si>
  <si>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</si>
  <si>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</si>
  <si>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</si>
  <si>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</si>
  <si>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</si>
  <si>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</si>
  <si>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</si>
  <si>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</si>
  <si>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</si>
  <si>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</si>
  <si>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</si>
  <si>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</si>
  <si>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</si>
  <si>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</si>
  <si>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</si>
  <si>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</si>
  <si>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</si>
  <si>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</si>
  <si>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</si>
  <si>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</si>
  <si>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</si>
  <si>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</si>
  <si>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</si>
  <si>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</si>
  <si>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</si>
  <si>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</si>
  <si>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</si>
  <si>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</si>
  <si>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</si>
  <si>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</si>
  <si>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</si>
  <si>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</si>
  <si>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</si>
  <si>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</si>
  <si>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</si>
  <si>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</si>
  <si>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</si>
  <si>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</si>
  <si>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</si>
  <si>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</si>
  <si>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</si>
  <si>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</si>
  <si>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</si>
  <si>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</si>
  <si>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</si>
  <si>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</si>
  <si>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</si>
  <si>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</si>
  <si>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</si>
  <si>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</si>
  <si>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</si>
  <si>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</si>
  <si>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</si>
  <si>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</si>
  <si>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</si>
  <si>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</si>
  <si>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</si>
  <si>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</si>
  <si>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</si>
  <si>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</si>
  <si>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</si>
  <si>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</si>
  <si>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</si>
  <si>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</si>
  <si>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</si>
  <si>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</si>
  <si>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</si>
  <si>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</si>
  <si>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</si>
  <si>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</si>
  <si>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</si>
  <si>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</si>
  <si>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</si>
  <si>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</si>
  <si>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</si>
  <si>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</si>
  <si>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</si>
  <si>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</si>
  <si>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</si>
  <si>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</si>
  <si>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</si>
  <si>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</si>
  <si>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</si>
  <si>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</si>
  <si>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</si>
  <si>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</si>
  <si>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</si>
  <si>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</si>
  <si>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</si>
  <si>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</si>
  <si>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</si>
  <si>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</si>
  <si>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</si>
  <si>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</si>
  <si>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</si>
  <si>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</si>
  <si>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</si>
  <si>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</si>
  <si>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</si>
  <si>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</si>
  <si>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</si>
  <si>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</si>
  <si>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</si>
  <si>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</si>
  <si>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</si>
  <si>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</si>
  <si>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</si>
  <si>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</si>
  <si>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</si>
  <si>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</si>
  <si>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</si>
  <si>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</si>
  <si>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</si>
  <si>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</si>
  <si>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</si>
  <si>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</si>
  <si>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</si>
  <si>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</si>
  <si>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</si>
  <si>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</si>
  <si>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</si>
  <si>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</si>
  <si>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</si>
  <si>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</si>
  <si>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</si>
  <si>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</si>
  <si>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</si>
  <si>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</si>
  <si>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</si>
  <si>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</si>
  <si>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</si>
  <si>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</si>
  <si>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</si>
  <si>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</si>
  <si>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</si>
  <si>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</si>
  <si>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</si>
  <si>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</si>
  <si>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</si>
  <si>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</si>
  <si>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</si>
  <si>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</si>
  <si>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</si>
  <si>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</si>
  <si>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</si>
  <si>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</si>
  <si>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</si>
  <si>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</si>
  <si>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</si>
  <si>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</si>
  <si>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</si>
  <si>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</si>
  <si>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</si>
  <si>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</si>
  <si>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</si>
  <si>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</si>
  <si>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</si>
  <si>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</si>
  <si>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</si>
  <si>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</si>
  <si>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</si>
  <si>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</si>
  <si>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</si>
  <si>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</si>
  <si>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</si>
  <si>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</si>
  <si>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</si>
  <si>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</si>
  <si>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</si>
  <si>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</si>
  <si>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</si>
  <si>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</si>
  <si>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</si>
  <si>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</si>
  <si>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</si>
  <si>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</si>
  <si>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</si>
  <si>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</si>
  <si>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</si>
  <si>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</si>
  <si>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</si>
  <si>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</si>
  <si>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</si>
  <si>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</si>
  <si>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</si>
  <si>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</si>
  <si>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</si>
  <si>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</si>
  <si>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</si>
  <si>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</si>
  <si>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</si>
  <si>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</si>
  <si>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</si>
  <si>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</si>
  <si>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</si>
  <si>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</si>
  <si>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</si>
  <si>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</si>
  <si>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</si>
  <si>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</si>
  <si>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</si>
  <si>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</si>
  <si>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</si>
  <si>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</si>
  <si>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</si>
  <si>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</si>
  <si>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</si>
  <si>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</si>
  <si>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</si>
  <si>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</si>
  <si>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</si>
  <si>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</si>
  <si>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</si>
  <si>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</si>
  <si>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</si>
  <si>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</si>
  <si>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</si>
  <si>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</si>
  <si>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</si>
  <si>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</si>
  <si>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</si>
  <si>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</si>
  <si>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</si>
  <si>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</si>
  <si>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</si>
  <si>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</si>
  <si>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</si>
  <si>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</si>
  <si>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</si>
  <si>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</si>
  <si>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</si>
  <si>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</si>
  <si>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</si>
  <si>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</si>
  <si>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</si>
  <si>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</si>
  <si>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</si>
  <si>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</si>
  <si>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</si>
  <si>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</si>
  <si>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</si>
  <si>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</si>
  <si>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</si>
  <si>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</si>
  <si>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</si>
  <si>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</si>
  <si>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</si>
  <si>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</si>
  <si>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</si>
  <si>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</si>
  <si>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</si>
  <si>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</si>
  <si>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</si>
  <si>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</si>
  <si>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</si>
  <si>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</si>
  <si>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</si>
  <si>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</si>
  <si>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</si>
  <si>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</si>
  <si>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</si>
  <si>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</si>
  <si>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</si>
  <si>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</si>
  <si>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</si>
  <si>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</si>
  <si>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</si>
  <si>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</si>
  <si>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</si>
  <si>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</si>
  <si>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</si>
  <si>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</si>
  <si>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</si>
  <si>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</si>
  <si>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</si>
  <si>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</si>
  <si>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</si>
  <si>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</si>
  <si>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</si>
  <si>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</si>
  <si>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</si>
  <si>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</si>
  <si>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</si>
  <si>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</si>
  <si>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</si>
  <si>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</si>
  <si>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</si>
  <si>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</si>
  <si>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</si>
  <si>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</si>
  <si>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</si>
  <si>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</si>
  <si>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</si>
  <si>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</si>
  <si>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</si>
  <si>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</si>
  <si>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</si>
  <si>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</si>
  <si>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</si>
  <si>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</si>
  <si>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</si>
  <si>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</si>
  <si>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</si>
  <si>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</si>
  <si>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</si>
  <si>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</si>
  <si>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</si>
  <si>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</si>
  <si>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</si>
  <si>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</si>
  <si>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</si>
  <si>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</si>
  <si>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</si>
  <si>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</si>
  <si>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</si>
  <si>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</si>
  <si>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</si>
  <si>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</si>
  <si>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</si>
  <si>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</si>
  <si>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</si>
  <si>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</si>
  <si>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</si>
  <si>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</si>
  <si>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</si>
  <si>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</si>
  <si>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</si>
  <si>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</si>
  <si>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</si>
  <si>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</si>
  <si>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</si>
  <si>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</si>
  <si>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</si>
  <si>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</si>
  <si>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</si>
  <si>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</si>
  <si>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</si>
  <si>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</si>
  <si>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</si>
  <si>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</si>
  <si>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</si>
  <si>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</si>
  <si>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</si>
  <si>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</si>
  <si>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</si>
  <si>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</si>
  <si>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</si>
  <si>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</si>
  <si>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</si>
  <si>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</si>
  <si>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</si>
  <si>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</si>
  <si>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</si>
  <si>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</si>
  <si>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</si>
  <si>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</si>
  <si>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</si>
  <si>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</si>
  <si>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</si>
  <si>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</si>
  <si>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</si>
  <si>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</si>
  <si>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</si>
  <si>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</si>
  <si>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</si>
  <si>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</si>
  <si>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</si>
  <si>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</si>
  <si>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</si>
  <si>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</si>
  <si>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</si>
  <si>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</si>
  <si>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</si>
  <si>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</si>
  <si>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</si>
  <si>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</si>
  <si>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</si>
  <si>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</si>
  <si>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</si>
  <si>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</si>
  <si>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</si>
  <si>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</si>
  <si>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</si>
  <si>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</si>
  <si>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</si>
  <si>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</si>
  <si>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</si>
  <si>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</si>
  <si>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</si>
  <si>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</si>
  <si>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</si>
  <si>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</si>
  <si>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</si>
  <si>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</si>
  <si>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</si>
  <si>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</si>
  <si>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</si>
  <si>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</si>
  <si>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</si>
  <si>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</si>
  <si>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</si>
  <si>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</si>
  <si>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</si>
  <si>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</si>
  <si>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</si>
  <si>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</si>
  <si>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</si>
  <si>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</si>
  <si>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</si>
  <si>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</si>
  <si>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</si>
  <si>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</si>
  <si>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</si>
  <si>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</si>
  <si>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</si>
  <si>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</si>
  <si>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</si>
  <si>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</si>
  <si>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</si>
  <si>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</si>
  <si>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</si>
  <si>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</si>
  <si>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</si>
  <si>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</si>
  <si>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</si>
  <si>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</si>
  <si>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</si>
  <si>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</si>
  <si>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</si>
  <si>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</si>
  <si>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</si>
  <si>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</si>
  <si>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</si>
  <si>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</si>
  <si>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</si>
  <si>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</si>
  <si>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</si>
  <si>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</si>
  <si>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</si>
  <si>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</si>
  <si>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</si>
  <si>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</si>
  <si>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</si>
  <si>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</si>
  <si>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</si>
  <si>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</si>
  <si>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</si>
  <si>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</si>
  <si>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</si>
  <si>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</si>
  <si>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</si>
  <si>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</si>
  <si>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</si>
  <si>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</si>
  <si>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</si>
  <si>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</si>
  <si>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</si>
  <si>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</si>
  <si>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</si>
  <si>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</si>
  <si>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</si>
  <si>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</si>
  <si>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</si>
  <si>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</si>
  <si>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</si>
  <si>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</si>
  <si>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</si>
  <si>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</si>
  <si>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</si>
  <si>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</si>
  <si>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</si>
  <si>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</si>
  <si>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</si>
  <si>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</si>
  <si>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</si>
  <si>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</si>
  <si>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</si>
  <si>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</si>
  <si>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</si>
  <si>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</si>
  <si>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</si>
  <si>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</si>
  <si>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</si>
  <si>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</si>
  <si>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</si>
  <si>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</si>
  <si>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</si>
  <si>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</si>
  <si>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</si>
  <si>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</si>
  <si>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</si>
  <si>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</si>
  <si>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</si>
  <si>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</si>
  <si>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</si>
  <si>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</si>
  <si>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</si>
  <si>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</si>
  <si>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</si>
  <si>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</si>
  <si>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</si>
  <si>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</si>
  <si>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</si>
  <si>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</si>
  <si>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</si>
  <si>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</si>
  <si>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</si>
  <si>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</si>
  <si>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</si>
  <si>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</si>
  <si>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</si>
  <si>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</si>
  <si>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</si>
  <si>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</si>
  <si>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</si>
  <si>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</si>
  <si>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</si>
  <si>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</si>
  <si>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</si>
  <si>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</si>
  <si>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</si>
  <si>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</si>
  <si>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</si>
  <si>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</si>
  <si>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</si>
  <si>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</si>
  <si>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</si>
  <si>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</si>
  <si>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</si>
  <si>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</si>
  <si>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</si>
  <si>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</si>
  <si>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</si>
  <si>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</si>
  <si>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</si>
  <si>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</si>
  <si>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</si>
  <si>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</si>
  <si>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</si>
  <si>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</si>
  <si>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</si>
  <si>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</si>
  <si>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</si>
  <si>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</si>
  <si>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</si>
  <si>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</si>
  <si>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</si>
  <si>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</si>
  <si>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</si>
  <si>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</si>
  <si>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</si>
  <si>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</si>
  <si>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</si>
  <si>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</si>
  <si>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</si>
  <si>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</si>
  <si>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</si>
  <si>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</si>
  <si>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</si>
  <si>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</si>
  <si>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</si>
  <si>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</si>
  <si>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</si>
  <si>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</si>
  <si>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</si>
  <si>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</si>
  <si>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</si>
  <si>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</si>
  <si>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</si>
  <si>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</si>
  <si>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</si>
  <si>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</si>
  <si>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</si>
  <si>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</si>
  <si>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</si>
  <si>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</si>
  <si>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</si>
  <si>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</si>
  <si>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</si>
  <si>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</si>
  <si>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</si>
  <si>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</si>
  <si>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</si>
  <si>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</si>
  <si>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</si>
  <si>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</si>
  <si>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</si>
  <si>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</si>
  <si>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</si>
  <si>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</si>
  <si>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</si>
  <si>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</si>
  <si>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</si>
  <si>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</si>
  <si>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</si>
  <si>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</si>
  <si>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</si>
  <si>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</si>
  <si>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</si>
  <si>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</si>
  <si>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</si>
  <si>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</si>
  <si>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</si>
  <si>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</si>
  <si>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</si>
  <si>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</si>
  <si>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</si>
  <si>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</si>
  <si>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</si>
  <si>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</si>
  <si>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</si>
  <si>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</si>
  <si>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</si>
  <si>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</si>
  <si>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</si>
  <si>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</si>
  <si>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</si>
  <si>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</si>
  <si>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</si>
  <si>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</si>
  <si>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</si>
  <si>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</si>
  <si>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</si>
  <si>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</si>
  <si>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</si>
  <si>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</si>
  <si>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</si>
  <si>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</si>
  <si>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</si>
  <si>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</si>
  <si>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</si>
  <si>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</si>
  <si>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</si>
  <si>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</si>
  <si>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</si>
  <si>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</si>
  <si>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</si>
  <si>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</si>
  <si>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</si>
  <si>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</si>
  <si>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</si>
  <si>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</si>
  <si>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</si>
  <si>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</si>
  <si>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</si>
  <si>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</si>
  <si>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</si>
  <si>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</si>
  <si>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</si>
  <si>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</si>
  <si>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</si>
  <si>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</si>
  <si>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</si>
  <si>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</si>
  <si>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</si>
  <si>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</si>
  <si>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</si>
  <si>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</si>
  <si>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</si>
  <si>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</si>
  <si>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</si>
  <si>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</si>
  <si>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</si>
  <si>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</si>
  <si>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</si>
  <si>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</si>
  <si>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</si>
  <si>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</si>
  <si>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</si>
  <si>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</si>
  <si>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</si>
  <si>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</si>
  <si>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</si>
  <si>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</si>
  <si>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</si>
  <si>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</si>
  <si>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</si>
  <si>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</si>
  <si>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</si>
  <si>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</si>
  <si>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</si>
  <si>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</si>
  <si>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</si>
  <si>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</si>
  <si>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</si>
  <si>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</si>
  <si>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</si>
  <si>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</si>
  <si>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</si>
  <si>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</si>
  <si>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</si>
  <si>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</si>
  <si>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</si>
  <si>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</si>
  <si>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</si>
  <si>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</si>
  <si>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</si>
  <si>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</si>
  <si>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</si>
  <si>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</si>
  <si>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</si>
  <si>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</si>
  <si>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</si>
  <si>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</si>
  <si>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</si>
  <si>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</si>
  <si>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</si>
  <si>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</si>
  <si>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</si>
  <si>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</si>
  <si>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</si>
  <si>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</si>
  <si>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</si>
  <si>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</si>
  <si>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</si>
  <si>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</si>
  <si>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</si>
  <si>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</si>
  <si>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</si>
  <si>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</si>
  <si>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</si>
  <si>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</si>
  <si>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</si>
  <si>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</si>
  <si>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</si>
  <si>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</si>
  <si>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</si>
  <si>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</si>
  <si>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</si>
  <si>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</si>
  <si>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</si>
  <si>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</si>
  <si>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</si>
  <si>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</si>
  <si>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</si>
  <si>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</si>
  <si>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</si>
  <si>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</si>
  <si>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</si>
  <si>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</si>
  <si>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</si>
  <si>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</si>
  <si>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</si>
  <si>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</si>
  <si>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</si>
  <si>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</si>
  <si>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</si>
  <si>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</si>
  <si>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</si>
  <si>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</si>
  <si>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</si>
  <si>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</si>
  <si>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</si>
  <si>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</si>
  <si>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</si>
  <si>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</si>
  <si>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</si>
  <si>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</si>
  <si>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</si>
  <si>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</si>
  <si>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</si>
  <si>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</si>
  <si>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</si>
  <si>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</si>
  <si>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</si>
  <si>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</si>
  <si>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</si>
  <si>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</si>
  <si>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</si>
  <si>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</si>
  <si>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</si>
  <si>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</si>
  <si>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</si>
  <si>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</si>
  <si>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</si>
  <si>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</si>
  <si>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</si>
  <si>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</si>
  <si>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</si>
  <si>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</si>
  <si>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</si>
  <si>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</si>
  <si>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</si>
  <si>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</si>
  <si>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</si>
  <si>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</si>
  <si>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</si>
  <si>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</si>
  <si>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</si>
  <si>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</si>
  <si>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</si>
  <si>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</si>
  <si>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</si>
  <si>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</si>
  <si>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</si>
  <si>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</si>
  <si>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</si>
  <si>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</si>
  <si>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</si>
  <si>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</si>
  <si>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</si>
  <si>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</si>
  <si>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</si>
  <si>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</si>
  <si>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</si>
  <si>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</si>
  <si>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</si>
  <si>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</si>
  <si>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</si>
  <si>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</si>
  <si>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</si>
  <si>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</si>
  <si>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</si>
  <si>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</si>
  <si>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</si>
  <si>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</si>
  <si>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</si>
  <si>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</si>
  <si>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</si>
  <si>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</si>
  <si>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</si>
  <si>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</si>
  <si>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</si>
  <si>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</si>
  <si>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</si>
  <si>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</si>
  <si>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</si>
  <si>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</si>
  <si>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</si>
  <si>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</si>
  <si>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</si>
  <si>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</si>
  <si>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</si>
  <si>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</si>
  <si>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</si>
  <si>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</si>
  <si>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</si>
  <si>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</si>
  <si>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</si>
  <si>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</si>
  <si>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</si>
  <si>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</si>
  <si>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</si>
  <si>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</si>
  <si>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</si>
  <si>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</si>
  <si>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</si>
  <si>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</si>
  <si>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</si>
  <si>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</si>
  <si>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</si>
  <si>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</si>
  <si>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</si>
  <si>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</si>
  <si>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</si>
  <si>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</si>
  <si>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</si>
  <si>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</si>
  <si>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</si>
  <si>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</si>
  <si>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</si>
  <si>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</si>
  <si>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</si>
  <si>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</si>
  <si>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</si>
  <si>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</si>
  <si>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</si>
  <si>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</si>
  <si>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</si>
  <si>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</si>
  <si>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</si>
  <si>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</si>
  <si>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</si>
  <si>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</si>
  <si>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</si>
  <si>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</si>
  <si>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</si>
  <si>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</si>
  <si>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</si>
  <si>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</si>
  <si>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</si>
  <si>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</si>
  <si>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</si>
  <si>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</si>
  <si>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</si>
  <si>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</si>
  <si>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</si>
  <si>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</si>
  <si>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</si>
  <si>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</si>
  <si>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</si>
  <si>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</si>
  <si>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</si>
  <si>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</si>
  <si>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</si>
  <si>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</si>
  <si>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</si>
  <si>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</si>
  <si>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</si>
  <si>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</si>
  <si>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</si>
  <si>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</si>
  <si>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</si>
  <si>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</si>
  <si>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</si>
  <si>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</si>
  <si>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</si>
  <si>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</si>
  <si>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</si>
  <si>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</si>
  <si>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</si>
  <si>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</si>
  <si>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</si>
  <si>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</si>
  <si>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</si>
  <si>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</si>
  <si>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</si>
  <si>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</si>
  <si>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</si>
  <si>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</si>
  <si>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</si>
  <si>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</si>
  <si>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</si>
  <si>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</si>
  <si>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</si>
  <si>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</si>
  <si>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</si>
  <si>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</si>
  <si>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</si>
  <si>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</si>
  <si>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</si>
  <si>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</si>
  <si>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</si>
  <si>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</si>
  <si>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</si>
  <si>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</si>
  <si>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</si>
  <si>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</si>
  <si>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</si>
  <si>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</si>
  <si>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</si>
  <si>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</si>
  <si>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</si>
  <si>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</si>
  <si>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</si>
  <si>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</si>
  <si>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</si>
  <si>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</si>
  <si>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</si>
  <si>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</si>
  <si>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</si>
  <si>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</si>
  <si>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</si>
  <si>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</si>
  <si>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</si>
  <si>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</si>
  <si>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</si>
  <si>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</si>
  <si>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</si>
  <si>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</si>
  <si>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</si>
  <si>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</si>
  <si>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</si>
  <si>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</si>
  <si>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</si>
  <si>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</si>
  <si>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</si>
  <si>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</si>
  <si>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</si>
  <si>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</si>
  <si>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</si>
  <si>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</si>
  <si>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</si>
  <si>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</si>
  <si>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</si>
  <si>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</si>
  <si>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</si>
  <si>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</si>
  <si>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</si>
  <si>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</si>
  <si>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</si>
  <si>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</si>
  <si>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</si>
  <si>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</si>
  <si>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</si>
  <si>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</si>
  <si>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</si>
  <si>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</si>
  <si>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</si>
  <si>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</si>
  <si>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</si>
  <si>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</si>
  <si>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</si>
  <si>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</si>
  <si>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</si>
  <si>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</si>
  <si>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</si>
  <si>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</si>
  <si>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</si>
  <si>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</si>
  <si>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</si>
  <si>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</si>
  <si>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</si>
  <si>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</si>
  <si>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</si>
  <si>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</si>
  <si>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</si>
  <si>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</si>
  <si>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</si>
  <si>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</si>
  <si>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</si>
  <si>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</si>
  <si>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</si>
  <si>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</si>
  <si>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</si>
  <si>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</si>
  <si>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</si>
  <si>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</si>
  <si>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</si>
  <si>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</si>
  <si>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</si>
  <si>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</si>
  <si>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</si>
  <si>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</si>
  <si>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</si>
  <si>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</si>
  <si>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</si>
  <si>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</si>
  <si>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</si>
  <si>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</si>
  <si>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</si>
  <si>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</si>
  <si>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</si>
  <si>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</si>
  <si>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</si>
  <si>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</si>
  <si>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</si>
  <si>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</si>
  <si>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</si>
  <si>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</si>
  <si>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</si>
  <si>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</si>
  <si>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</si>
  <si>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</si>
  <si>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</si>
  <si>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</si>
  <si>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</si>
  <si>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</si>
  <si>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</si>
  <si>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</si>
  <si>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</si>
  <si>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</si>
  <si>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</si>
  <si>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</si>
  <si>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</si>
  <si>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</si>
  <si>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</si>
  <si>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</si>
  <si>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</si>
  <si>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</si>
  <si>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</si>
  <si>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</si>
  <si>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</si>
  <si>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</si>
  <si>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</si>
  <si>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</si>
  <si>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</si>
  <si>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</si>
  <si>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</si>
  <si>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</si>
  <si>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</si>
  <si>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</si>
  <si>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</si>
  <si>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</si>
  <si>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</si>
  <si>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</si>
  <si>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</si>
  <si>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</si>
  <si>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</si>
  <si>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</si>
  <si>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</si>
  <si>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</si>
  <si>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</si>
  <si>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</si>
  <si>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</si>
  <si>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</si>
  <si>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</si>
  <si>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</si>
  <si>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</si>
  <si>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</si>
  <si>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</si>
  <si>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</si>
  <si>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</si>
  <si>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</si>
  <si>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</si>
  <si>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</si>
  <si>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</si>
  <si>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</si>
  <si>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</si>
  <si>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</si>
  <si>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</si>
  <si>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</si>
  <si>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</si>
  <si>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</si>
  <si>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</si>
  <si>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</si>
  <si>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</si>
  <si>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</si>
  <si>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</si>
  <si>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</si>
  <si>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</si>
  <si>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</si>
  <si>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</si>
  <si>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</si>
  <si>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</si>
  <si>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</si>
  <si>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</si>
  <si>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</si>
  <si>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</si>
  <si>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</si>
  <si>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</si>
  <si>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</si>
  <si>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</si>
  <si>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</si>
  <si>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</si>
  <si>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</si>
  <si>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</si>
  <si>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</si>
  <si>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</si>
  <si>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</si>
  <si>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</si>
  <si>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</si>
  <si>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</si>
  <si>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</si>
  <si>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</si>
  <si>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</si>
  <si>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</si>
  <si>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</si>
  <si>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</si>
  <si>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</si>
  <si>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</si>
  <si>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</si>
  <si>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</si>
  <si>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</si>
  <si>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</si>
  <si>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</si>
  <si>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</si>
  <si>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</si>
  <si>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</si>
  <si>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</si>
  <si>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</si>
  <si>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</si>
  <si>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</si>
  <si>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</si>
  <si>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</si>
  <si>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</si>
  <si>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</si>
  <si>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</si>
  <si>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</si>
  <si>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</si>
  <si>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</si>
  <si>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</si>
  <si>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</si>
  <si>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</si>
  <si>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</si>
  <si>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</si>
  <si>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</si>
  <si>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</si>
  <si>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</si>
  <si>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</si>
  <si>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</si>
  <si>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</si>
  <si>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</si>
  <si>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</si>
  <si>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</si>
  <si>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</si>
  <si>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</si>
  <si>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</si>
  <si>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</si>
  <si>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</si>
  <si>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</si>
  <si>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</si>
  <si>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</si>
  <si>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</si>
  <si>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</si>
  <si>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</si>
  <si>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</si>
  <si>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</si>
  <si>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</si>
  <si>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</si>
  <si>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</si>
  <si>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</si>
  <si>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</si>
  <si>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</si>
  <si>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</si>
  <si>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</si>
  <si>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</si>
  <si>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</si>
  <si>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</si>
  <si>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</si>
  <si>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</si>
  <si>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</si>
  <si>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</si>
  <si>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</si>
  <si>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</si>
  <si>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</si>
  <si>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</si>
  <si>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</si>
  <si>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</si>
  <si>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</si>
  <si>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</si>
  <si>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</si>
  <si>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</si>
  <si>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</si>
  <si>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</si>
  <si>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</si>
  <si>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</si>
  <si>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</si>
  <si>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</si>
  <si>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</si>
  <si>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</si>
  <si>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</si>
  <si>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</si>
  <si>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</si>
  <si>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</si>
  <si>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</si>
  <si>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</si>
  <si>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</si>
  <si>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</si>
  <si>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</si>
  <si>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</si>
  <si>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</si>
  <si>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</si>
  <si>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</si>
  <si>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</si>
  <si>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</si>
  <si>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</si>
  <si>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</si>
  <si>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</si>
  <si>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</si>
  <si>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</si>
  <si>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</si>
  <si>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</si>
  <si>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</si>
  <si>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</si>
  <si>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</si>
  <si>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</si>
  <si>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</si>
  <si>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</si>
  <si>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</si>
  <si>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</si>
  <si>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</si>
  <si>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</si>
  <si>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</si>
  <si>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</si>
  <si>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</si>
  <si>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</si>
  <si>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</si>
  <si>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</si>
  <si>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</si>
  <si>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</si>
  <si>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</si>
  <si>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</si>
  <si>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</si>
  <si>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</si>
  <si>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</si>
  <si>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</si>
  <si>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</si>
  <si>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</si>
  <si>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</si>
  <si>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</si>
  <si>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</si>
  <si>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</si>
  <si>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</si>
  <si>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</si>
  <si>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</si>
  <si>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</si>
  <si>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</si>
  <si>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</si>
  <si>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</si>
  <si>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</si>
  <si>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</si>
  <si>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</si>
  <si>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</si>
  <si>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</si>
  <si>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</si>
  <si>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</si>
  <si>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</si>
  <si>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</si>
  <si>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</si>
  <si>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</si>
  <si>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</si>
  <si>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</si>
  <si>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</si>
  <si>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</si>
  <si>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</si>
  <si>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</si>
  <si>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</si>
  <si>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</si>
  <si>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</si>
  <si>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</si>
  <si>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</si>
  <si>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</si>
  <si>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</si>
  <si>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</si>
  <si>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</si>
  <si>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</si>
  <si>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</si>
  <si>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</si>
  <si>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</si>
  <si>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</si>
  <si>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</si>
  <si>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</si>
  <si>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</si>
  <si>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</si>
  <si>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</si>
  <si>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</si>
  <si>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</si>
  <si>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</si>
  <si>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</si>
  <si>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</si>
  <si>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</si>
  <si>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</si>
  <si>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</si>
  <si>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</si>
  <si>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</si>
  <si>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</si>
  <si>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</si>
  <si>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</si>
  <si>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</si>
  <si>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</si>
  <si>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</si>
  <si>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</si>
  <si>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</si>
  <si>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</si>
  <si>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</si>
  <si>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</si>
  <si>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</si>
  <si>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</si>
  <si>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</si>
  <si>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</si>
  <si>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</si>
  <si>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</si>
  <si>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</si>
  <si>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</si>
  <si>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</si>
  <si>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</si>
  <si>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</si>
  <si>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</si>
  <si>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</si>
  <si>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</si>
  <si>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</si>
  <si>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</si>
  <si>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</si>
  <si>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</si>
  <si>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</si>
  <si>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</si>
  <si>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</si>
  <si>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</si>
  <si>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</si>
  <si>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</si>
  <si>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</si>
  <si>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</si>
  <si>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</si>
  <si>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</si>
  <si>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</si>
  <si>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</si>
  <si>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</si>
  <si>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</si>
  <si>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</si>
  <si>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</si>
  <si>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</si>
  <si>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</si>
  <si>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</si>
  <si>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</si>
  <si>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</si>
  <si>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</si>
  <si>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</si>
  <si>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</si>
  <si>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</si>
  <si>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</si>
  <si>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</si>
  <si>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</si>
  <si>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</si>
  <si>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</si>
  <si>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</si>
  <si>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</si>
  <si>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</si>
  <si>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</si>
  <si>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</si>
  <si>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</si>
  <si>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</si>
  <si>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</si>
  <si>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</si>
  <si>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</si>
  <si>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</si>
  <si>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</si>
  <si>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</si>
  <si>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</si>
  <si>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</si>
  <si>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</si>
  <si>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</si>
  <si>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</si>
  <si>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</si>
  <si>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</si>
  <si>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</si>
  <si>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</si>
  <si>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</si>
  <si>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</si>
  <si>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</si>
  <si>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</si>
  <si>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</si>
  <si>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</si>
  <si>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</si>
  <si>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</si>
  <si>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</si>
  <si>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</si>
  <si>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</si>
  <si>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</si>
  <si>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</si>
  <si>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</si>
  <si>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</si>
  <si>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</si>
  <si>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</si>
  <si>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</si>
  <si>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</si>
  <si>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</si>
  <si>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</si>
  <si>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</si>
  <si>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</si>
  <si>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</si>
  <si>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</si>
  <si>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</si>
  <si>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</si>
  <si>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</si>
  <si>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</si>
  <si>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</si>
  <si>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</si>
  <si>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</si>
  <si>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</si>
  <si>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</si>
  <si>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</si>
  <si>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</si>
  <si>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</si>
  <si>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</si>
  <si>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</si>
  <si>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</si>
  <si>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</si>
  <si>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</si>
  <si>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</si>
  <si>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</si>
  <si>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</si>
  <si>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</si>
  <si>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</si>
  <si>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</si>
  <si>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</si>
  <si>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</si>
  <si>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</si>
  <si>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</si>
  <si>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</si>
  <si>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</si>
  <si>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</si>
  <si>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</si>
  <si>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</si>
  <si>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</si>
  <si>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</si>
  <si>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</si>
  <si>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</si>
  <si>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</si>
  <si>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</si>
  <si>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</si>
  <si>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</si>
  <si>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</si>
  <si>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</si>
  <si>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</si>
  <si>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</si>
  <si>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</si>
  <si>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</si>
  <si>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</si>
  <si>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</si>
  <si>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</si>
  <si>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</si>
  <si>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</si>
  <si>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</si>
  <si>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</si>
  <si>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</si>
  <si>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</si>
  <si>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</si>
  <si>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</si>
  <si>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</si>
  <si>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</si>
  <si>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</si>
  <si>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</si>
  <si>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</si>
  <si>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</si>
  <si>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</si>
  <si>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</si>
  <si>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</si>
  <si>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</si>
  <si>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</si>
  <si>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</si>
  <si>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</si>
  <si>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</si>
  <si>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</si>
  <si>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</si>
  <si>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</si>
  <si>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</si>
  <si>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</si>
  <si>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</si>
  <si>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</si>
  <si>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</si>
  <si>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</si>
  <si>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</si>
  <si>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</si>
  <si>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</si>
  <si>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</si>
  <si>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</si>
  <si>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</si>
  <si>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</si>
  <si>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</si>
  <si>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</si>
  <si>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</si>
  <si>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</si>
  <si>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</si>
  <si>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</si>
  <si>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</si>
  <si>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</si>
  <si>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</si>
  <si>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</si>
  <si>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</si>
  <si>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</si>
  <si>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</si>
  <si>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</si>
  <si>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</si>
  <si>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</si>
  <si>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</si>
  <si>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</si>
  <si>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</si>
  <si>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</si>
  <si>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</si>
  <si>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</si>
  <si>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</si>
  <si>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</si>
  <si>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</si>
  <si>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</si>
  <si>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</si>
  <si>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</si>
  <si>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</si>
  <si>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</si>
  <si>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</si>
  <si>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</si>
  <si>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</si>
  <si>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</si>
  <si>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</si>
  <si>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</si>
  <si>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</si>
  <si>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</si>
  <si>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</si>
  <si>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</si>
  <si>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</si>
  <si>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</si>
  <si>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</si>
  <si>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</si>
  <si>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</si>
  <si>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</si>
  <si>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</si>
  <si>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</si>
  <si>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</si>
  <si>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</si>
  <si>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</si>
  <si>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</si>
  <si>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</si>
  <si>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</si>
  <si>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</si>
  <si>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</si>
  <si>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</si>
  <si>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</si>
  <si>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</si>
  <si>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</si>
  <si>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</si>
  <si>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</si>
  <si>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</si>
  <si>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</si>
  <si>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</si>
  <si>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</si>
  <si>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</si>
  <si>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</si>
  <si>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</si>
  <si>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</si>
  <si>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</si>
  <si>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</si>
  <si>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</si>
  <si>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</si>
  <si>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</si>
  <si>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</si>
  <si>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</si>
  <si>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</si>
  <si>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</si>
  <si>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</si>
  <si>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</si>
  <si>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</si>
  <si>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</si>
  <si>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</si>
  <si>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</si>
  <si>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</si>
  <si>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</si>
  <si>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</si>
  <si>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</si>
  <si>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</si>
  <si>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</si>
  <si>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</si>
  <si>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</si>
  <si>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</si>
  <si>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</si>
  <si>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</si>
  <si>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</si>
  <si>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</si>
  <si>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</si>
  <si>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</si>
  <si>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</si>
  <si>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</si>
  <si>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</si>
  <si>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</si>
  <si>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</si>
  <si>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</si>
  <si>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</si>
  <si>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</si>
  <si>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</si>
  <si>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</si>
  <si>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</si>
  <si>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</si>
  <si>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</si>
  <si>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</si>
  <si>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</si>
  <si>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</si>
  <si>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</si>
  <si>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</si>
  <si>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</si>
  <si>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</si>
  <si>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</si>
  <si>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</si>
  <si>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</si>
  <si>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</si>
  <si>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</si>
  <si>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</si>
  <si>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</si>
  <si>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</si>
  <si>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</si>
  <si>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</si>
  <si>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</si>
  <si>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</si>
  <si>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</si>
  <si>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</si>
  <si>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</si>
  <si>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</si>
  <si>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</si>
  <si>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</si>
  <si>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</si>
  <si>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</si>
  <si>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</si>
  <si>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</si>
  <si>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</si>
  <si>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</si>
  <si>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</si>
  <si>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</si>
  <si>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</si>
  <si>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</si>
  <si>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</si>
  <si>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</si>
  <si>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</si>
  <si>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</si>
  <si>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</si>
  <si>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</si>
  <si>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</si>
  <si>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</si>
  <si>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</si>
  <si>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</si>
  <si>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</si>
  <si>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</si>
  <si>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</si>
  <si>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</si>
  <si>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</si>
  <si>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</si>
  <si>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</si>
  <si>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</si>
  <si>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</si>
  <si>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</si>
  <si>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</si>
  <si>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</si>
  <si>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</si>
  <si>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</si>
  <si>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</si>
  <si>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</si>
  <si>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</si>
  <si>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</si>
  <si>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</si>
  <si>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</si>
  <si>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</si>
  <si>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</si>
  <si>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</si>
  <si>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</si>
  <si>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</si>
  <si>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</si>
  <si>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</si>
  <si>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</si>
  <si>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</si>
  <si>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</si>
  <si>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</si>
  <si>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</si>
  <si>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</si>
  <si>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</si>
  <si>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</si>
  <si>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</si>
  <si>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</si>
  <si>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</si>
  <si>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</si>
  <si>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</si>
  <si>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</si>
  <si>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</si>
  <si>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</si>
  <si>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</si>
  <si>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</si>
  <si>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</si>
  <si>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</si>
  <si>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</si>
  <si>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</si>
  <si>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</si>
  <si>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</si>
  <si>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</si>
  <si>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</si>
  <si>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</si>
  <si>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</si>
  <si>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</si>
  <si>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</si>
  <si>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</si>
  <si>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</si>
  <si>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</si>
  <si>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</si>
  <si>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</si>
  <si>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</si>
  <si>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</si>
  <si>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</si>
  <si>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</si>
  <si>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</si>
  <si>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</si>
  <si>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</si>
  <si>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</si>
  <si>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</si>
  <si>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</si>
  <si>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</si>
  <si>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</si>
  <si>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</si>
  <si>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</si>
  <si>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</si>
  <si>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</si>
  <si>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</si>
  <si>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</si>
  <si>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</si>
  <si>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</si>
  <si>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</si>
  <si>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</si>
  <si>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</si>
  <si>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</si>
  <si>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</si>
  <si>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</si>
  <si>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</si>
  <si>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</si>
  <si>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</si>
  <si>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</si>
  <si>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</si>
  <si>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</si>
  <si>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</si>
  <si>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</si>
  <si>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</si>
  <si>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</si>
  <si>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</si>
  <si>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</si>
  <si>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</si>
  <si>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</si>
  <si>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</si>
  <si>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</si>
  <si>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</si>
  <si>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</si>
  <si>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</si>
  <si>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</si>
  <si>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</si>
  <si>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</si>
  <si>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</si>
  <si>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</si>
  <si>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</si>
  <si>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</si>
  <si>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</si>
  <si>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</si>
  <si>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</si>
  <si>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</si>
  <si>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</si>
  <si>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</si>
  <si>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</si>
  <si>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</si>
  <si>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</si>
  <si>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</si>
  <si>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</si>
  <si>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</si>
  <si>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</si>
  <si>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</si>
  <si>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</si>
  <si>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</si>
  <si>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</si>
  <si>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</si>
  <si>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</si>
  <si>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</si>
  <si>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</si>
  <si>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</si>
  <si>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</si>
  <si>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</si>
  <si>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</si>
  <si>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</si>
  <si>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</si>
  <si>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</si>
  <si>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</si>
  <si>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</si>
  <si>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</si>
  <si>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</si>
  <si>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</si>
  <si>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</si>
  <si>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</si>
  <si>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</si>
  <si>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</si>
  <si>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</si>
  <si>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</si>
  <si>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</si>
  <si>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</si>
  <si>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</si>
  <si>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</si>
  <si>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</si>
  <si>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</si>
  <si>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</si>
  <si>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</si>
  <si>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</si>
  <si>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</si>
  <si>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</si>
  <si>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</si>
  <si>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</si>
  <si>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</si>
  <si>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</si>
  <si>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</si>
  <si>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</si>
  <si>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</si>
  <si>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</si>
  <si>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</si>
  <si>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</si>
  <si>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</si>
  <si>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</si>
  <si>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</si>
  <si>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</si>
  <si>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</si>
  <si>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</si>
  <si>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</si>
  <si>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</si>
  <si>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</si>
  <si>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</si>
  <si>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</si>
  <si>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</si>
  <si>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</si>
  <si>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</si>
  <si>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</si>
  <si>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</si>
  <si>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</si>
  <si>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</si>
  <si>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</si>
  <si>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</si>
  <si>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</si>
  <si>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</si>
  <si>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</si>
  <si>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</si>
  <si>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</si>
  <si>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</si>
  <si>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</si>
  <si>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</si>
  <si>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</si>
  <si>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</si>
  <si>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</si>
  <si>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</si>
  <si>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</si>
  <si>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</si>
  <si>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</si>
  <si>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</si>
  <si>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</si>
  <si>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</si>
  <si>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</si>
  <si>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</si>
  <si>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</si>
  <si>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</si>
  <si>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</si>
  <si>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</si>
  <si>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</si>
  <si>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</si>
  <si>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</si>
  <si>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</si>
  <si>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</si>
  <si>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</si>
  <si>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</si>
  <si>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</si>
  <si>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</si>
  <si>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</si>
  <si>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</si>
  <si>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</si>
  <si>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</si>
  <si>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</si>
  <si>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</si>
  <si>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</si>
  <si>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</si>
  <si>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</si>
  <si>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</si>
  <si>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</si>
  <si>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</si>
  <si>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</si>
  <si>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</si>
  <si>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</si>
  <si>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</si>
  <si>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</si>
  <si>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</si>
  <si>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</si>
  <si>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</si>
  <si>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</si>
  <si>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</si>
  <si>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</si>
  <si>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</si>
  <si>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</si>
  <si>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</si>
  <si>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</si>
  <si>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</si>
  <si>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</si>
  <si>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</si>
  <si>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</si>
  <si>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</si>
  <si>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</si>
  <si>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</si>
  <si>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</si>
  <si>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</si>
  <si>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</si>
  <si>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</si>
  <si>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</si>
  <si>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</si>
  <si>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</si>
  <si>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</si>
  <si>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</si>
  <si>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</si>
  <si>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</si>
  <si>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</si>
  <si>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</si>
  <si>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</si>
  <si>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</si>
  <si>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</si>
  <si>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</si>
  <si>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</si>
  <si>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</si>
  <si>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</si>
  <si>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</si>
  <si>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</si>
  <si>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</si>
  <si>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</si>
  <si>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</si>
  <si>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</si>
  <si>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</si>
  <si>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</si>
  <si>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</si>
  <si>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</si>
  <si>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</si>
  <si>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</si>
  <si>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</si>
  <si>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</si>
  <si>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</si>
  <si>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</si>
  <si>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</si>
  <si>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</si>
  <si>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</si>
  <si>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</si>
  <si>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</si>
  <si>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</si>
  <si>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</si>
  <si>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</si>
  <si>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</si>
  <si>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</si>
  <si>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</si>
  <si>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</si>
  <si>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</si>
  <si>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</si>
  <si>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</si>
  <si>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</si>
  <si>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</si>
  <si>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</si>
  <si>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</si>
  <si>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</si>
  <si>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</si>
  <si>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</si>
  <si>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</si>
  <si>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</si>
  <si>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</si>
  <si>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</si>
  <si>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</si>
  <si>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</si>
  <si>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</si>
  <si>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</si>
  <si>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</si>
  <si>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</si>
  <si>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</si>
  <si>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</si>
  <si>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</si>
  <si>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</si>
  <si>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</si>
  <si>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</si>
  <si>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</si>
  <si>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</si>
  <si>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</si>
  <si>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</si>
  <si>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</si>
  <si>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</si>
  <si>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</si>
  <si>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</si>
  <si>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</si>
  <si>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</si>
  <si>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</si>
  <si>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</si>
  <si>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</si>
  <si>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</si>
  <si>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</si>
  <si>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</si>
  <si>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</si>
  <si>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</si>
  <si>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</si>
  <si>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</si>
  <si>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</si>
  <si>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</si>
  <si>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</si>
  <si>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</si>
  <si>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</si>
  <si>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</si>
  <si>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</si>
  <si>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</si>
  <si>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</si>
  <si>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</si>
  <si>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</si>
  <si>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</si>
  <si>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</si>
  <si>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</si>
  <si>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</si>
  <si>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</si>
  <si>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</si>
  <si>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</si>
  <si>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</si>
  <si>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</si>
  <si>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</si>
  <si>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</si>
  <si>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</si>
  <si>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</si>
  <si>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</si>
  <si>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</si>
  <si>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</si>
  <si>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</si>
  <si>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</si>
  <si>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</si>
  <si>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</si>
  <si>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</si>
  <si>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</si>
  <si>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</si>
  <si>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</si>
  <si>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</si>
  <si>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</si>
  <si>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</si>
  <si>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</si>
  <si>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</si>
  <si>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</si>
  <si>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</si>
  <si>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</si>
  <si>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</si>
  <si>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</si>
  <si>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</si>
  <si>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</si>
  <si>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</si>
  <si>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</si>
  <si>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</si>
  <si>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</si>
  <si>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</si>
  <si>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</si>
  <si>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</si>
  <si>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</si>
  <si>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</si>
  <si>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</si>
  <si>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</si>
  <si>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</si>
  <si>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</si>
  <si>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</si>
  <si>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</si>
  <si>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</si>
  <si>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</si>
  <si>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</si>
  <si>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</si>
  <si>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</si>
  <si>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</si>
  <si>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</si>
  <si>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</si>
  <si>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</si>
  <si>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</si>
  <si>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</si>
  <si>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</si>
  <si>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</si>
  <si>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</si>
  <si>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</si>
  <si>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</si>
  <si>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</si>
  <si>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</si>
  <si>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</si>
  <si>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</si>
  <si>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</si>
  <si>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</si>
  <si>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</si>
  <si>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</si>
  <si>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</si>
  <si>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</si>
  <si>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</si>
  <si>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</si>
  <si>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</si>
  <si>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</si>
  <si>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</si>
  <si>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</si>
  <si>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</si>
  <si>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</si>
  <si>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</si>
  <si>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</si>
  <si>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</si>
  <si>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</si>
  <si>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</si>
  <si>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</si>
  <si>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</si>
  <si>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</si>
  <si>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</si>
  <si>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</si>
  <si>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</si>
  <si>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</si>
  <si>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</si>
  <si>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</si>
  <si>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</si>
  <si>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</si>
  <si>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</si>
  <si>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</si>
  <si>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</si>
  <si>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</si>
  <si>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</si>
  <si>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</si>
  <si>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</si>
  <si>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</si>
  <si>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</si>
  <si>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</si>
  <si>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</si>
  <si>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</si>
  <si>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</si>
  <si>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</si>
  <si>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</si>
  <si>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</si>
  <si>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</si>
  <si>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</si>
  <si>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</si>
  <si>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</si>
  <si>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</si>
  <si>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</si>
  <si>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</si>
  <si>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</si>
  <si>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</si>
  <si>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</si>
  <si>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</si>
  <si>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</si>
  <si>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</si>
  <si>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</si>
  <si>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</si>
  <si>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</si>
  <si>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</si>
  <si>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</si>
  <si>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</si>
  <si>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</si>
  <si>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</si>
  <si>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</si>
  <si>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</si>
  <si>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</si>
  <si>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</si>
  <si>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</si>
  <si>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</si>
  <si>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</si>
  <si>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</si>
  <si>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</si>
  <si>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</si>
  <si>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</si>
  <si>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</si>
  <si>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</si>
  <si>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</si>
  <si>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</si>
  <si>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</si>
  <si>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</si>
  <si>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</si>
  <si>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</si>
  <si>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</si>
  <si>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</si>
  <si>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</si>
  <si>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</si>
  <si>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</si>
  <si>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</si>
  <si>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</si>
  <si>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</si>
  <si>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</si>
  <si>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</si>
  <si>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</si>
  <si>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</si>
  <si>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</si>
  <si>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</si>
  <si>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</si>
  <si>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</si>
  <si>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</si>
  <si>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</si>
  <si>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</si>
  <si>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</si>
  <si>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</si>
  <si>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</si>
  <si>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</si>
  <si>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</si>
  <si>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</si>
  <si>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</si>
  <si>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</si>
  <si>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</si>
  <si>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</si>
  <si>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</si>
  <si>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</si>
  <si>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</si>
  <si>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</si>
  <si>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</si>
  <si>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</si>
  <si>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</si>
  <si>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</si>
  <si>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</si>
  <si>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</si>
  <si>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</si>
  <si>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</si>
  <si>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</si>
  <si>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</si>
  <si>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</si>
  <si>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</si>
  <si>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</si>
  <si>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</si>
  <si>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</si>
  <si>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</si>
  <si>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</si>
  <si>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</si>
  <si>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</si>
  <si>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</si>
  <si>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</si>
  <si>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</si>
  <si>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</si>
  <si>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</si>
  <si>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</si>
  <si>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</si>
  <si>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</si>
  <si>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</si>
  <si>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</si>
  <si>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</si>
  <si>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</si>
  <si>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</si>
  <si>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</si>
  <si>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</si>
  <si>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</si>
  <si>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</si>
  <si>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</si>
  <si>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</si>
  <si>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</si>
  <si>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</si>
  <si>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</si>
  <si>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</si>
  <si>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</si>
  <si>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</si>
  <si>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</si>
  <si>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</si>
  <si>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</si>
  <si>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</si>
  <si>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</si>
  <si>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</si>
  <si>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</si>
  <si>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</si>
  <si>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</si>
  <si>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</si>
  <si>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</si>
  <si>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</si>
  <si>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</si>
  <si>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</si>
  <si>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</si>
  <si>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</si>
  <si>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</si>
  <si>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</si>
  <si>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</si>
  <si>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</si>
  <si>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</si>
  <si>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</si>
  <si>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</si>
  <si>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</si>
  <si>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</si>
  <si>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</si>
  <si>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</si>
  <si>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</si>
  <si>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</si>
  <si>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</si>
  <si>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</si>
  <si>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</si>
  <si>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</si>
  <si>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</si>
  <si>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</si>
  <si>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</si>
  <si>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</si>
  <si>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</si>
  <si>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</si>
  <si>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</si>
  <si>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</si>
  <si>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</si>
  <si>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</si>
  <si>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</si>
  <si>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</si>
  <si>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</si>
  <si>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</si>
  <si>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</si>
  <si>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</si>
  <si>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</si>
  <si>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</si>
  <si>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</si>
  <si>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</si>
  <si>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</si>
  <si>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</si>
  <si>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</si>
  <si>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</si>
  <si>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</si>
  <si>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</si>
  <si>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</si>
  <si>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</si>
  <si>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</si>
  <si>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</si>
  <si>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</si>
  <si>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</si>
  <si>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</si>
  <si>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</si>
  <si>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</si>
  <si>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</si>
  <si>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</si>
  <si>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</si>
  <si>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</si>
  <si>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</si>
  <si>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</si>
  <si>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</si>
  <si>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</si>
  <si>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</si>
  <si>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</si>
  <si>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</si>
  <si>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</si>
  <si>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</si>
  <si>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</si>
  <si>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</si>
  <si>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</si>
  <si>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</si>
  <si>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</si>
  <si>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</si>
  <si>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</si>
  <si>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</si>
  <si>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</si>
  <si>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</si>
  <si>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</si>
  <si>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</si>
  <si>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</si>
  <si>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</si>
  <si>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</si>
  <si>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</si>
  <si>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</si>
  <si>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</si>
  <si>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</si>
  <si>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</si>
  <si>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</si>
  <si>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</si>
  <si>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</si>
  <si>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</si>
  <si>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</si>
  <si>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</si>
  <si>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</si>
  <si>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</si>
  <si>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</si>
  <si>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</si>
  <si>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</si>
  <si>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</si>
  <si>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</si>
  <si>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</si>
  <si>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</si>
  <si>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</si>
  <si>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</si>
  <si>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</si>
  <si>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</si>
  <si>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</si>
  <si>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</si>
  <si>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</si>
  <si>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</si>
  <si>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</si>
  <si>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</si>
  <si>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</si>
  <si>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</si>
  <si>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</si>
  <si>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</si>
  <si>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</si>
  <si>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</si>
  <si>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</si>
  <si>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</si>
  <si>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</si>
  <si>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</si>
  <si>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</si>
  <si>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</si>
  <si>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</si>
  <si>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</si>
  <si>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</si>
  <si>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</si>
  <si>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</si>
  <si>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</si>
  <si>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</si>
  <si>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</si>
  <si>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</si>
  <si>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</si>
  <si>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</si>
  <si>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</si>
  <si>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</si>
  <si>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</si>
  <si>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</si>
  <si>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</si>
  <si>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</si>
  <si>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</si>
  <si>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</si>
  <si>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</si>
  <si>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</si>
  <si>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</si>
  <si>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</si>
  <si>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</si>
  <si>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</si>
  <si>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</si>
  <si>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</si>
  <si>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</si>
  <si>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</si>
  <si>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</si>
  <si>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</si>
  <si>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</si>
  <si>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</si>
  <si>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</si>
  <si>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</si>
  <si>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</si>
  <si>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</si>
  <si>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</si>
  <si>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</si>
  <si>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</si>
  <si>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</si>
  <si>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</si>
  <si>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</si>
  <si>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</si>
  <si>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</si>
  <si>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</si>
  <si>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</si>
  <si>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</si>
  <si>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</si>
  <si>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</si>
  <si>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</si>
  <si>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</si>
  <si>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</si>
  <si>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</si>
  <si>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</si>
  <si>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</si>
  <si>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</si>
  <si>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</si>
  <si>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</si>
  <si>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</si>
  <si>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</si>
  <si>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</si>
  <si>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</si>
  <si>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</si>
  <si>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</si>
  <si>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</si>
  <si>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</si>
  <si>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</si>
  <si>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</si>
  <si>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</si>
  <si>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</si>
  <si>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</si>
  <si>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</si>
  <si>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</si>
  <si>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</si>
  <si>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</si>
  <si>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</si>
  <si>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</si>
  <si>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</si>
  <si>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</si>
  <si>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</si>
  <si>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</si>
  <si>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</si>
  <si>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</si>
  <si>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</si>
  <si>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</si>
  <si>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</si>
  <si>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</si>
  <si>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</si>
  <si>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</si>
  <si>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</si>
  <si>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</si>
  <si>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</si>
  <si>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</si>
  <si>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</si>
  <si>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</si>
  <si>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</si>
  <si>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</si>
  <si>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</si>
  <si>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</si>
  <si>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</si>
  <si>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</si>
  <si>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</si>
  <si>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</si>
  <si>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</si>
  <si>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</si>
  <si>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</si>
  <si>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</si>
  <si>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</si>
  <si>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</si>
  <si>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</si>
  <si>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</si>
  <si>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</si>
  <si>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</si>
  <si>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</si>
  <si>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</si>
  <si>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</si>
  <si>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</si>
  <si>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</si>
  <si>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</si>
  <si>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</si>
  <si>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</si>
  <si>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</si>
  <si>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</si>
  <si>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</si>
  <si>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</si>
  <si>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</si>
  <si>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</si>
  <si>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</si>
  <si>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</si>
  <si>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</si>
  <si>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</si>
  <si>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</si>
  <si>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</si>
  <si>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</si>
  <si>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</si>
  <si>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</si>
  <si>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</si>
  <si>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</si>
  <si>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</si>
  <si>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</si>
  <si>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</si>
  <si>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</si>
  <si>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</si>
  <si>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</si>
  <si>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</si>
  <si>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</si>
  <si>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</si>
  <si>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</si>
  <si>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</si>
  <si>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</si>
  <si>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</si>
  <si>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</si>
  <si>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</si>
  <si>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</si>
  <si>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</si>
  <si>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</si>
  <si>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</si>
  <si>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</si>
  <si>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</si>
  <si>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</si>
  <si>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</si>
  <si>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</si>
  <si>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</si>
  <si>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</si>
  <si>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</si>
  <si>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</si>
  <si>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</si>
  <si>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</si>
  <si>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</si>
  <si>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</si>
  <si>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</si>
  <si>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</si>
  <si>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</si>
  <si>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</si>
  <si>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</si>
  <si>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</si>
  <si>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</si>
  <si>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</si>
  <si>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</si>
  <si>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</si>
  <si>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</si>
  <si>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</si>
  <si>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</si>
  <si>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</si>
  <si>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</si>
  <si>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</si>
  <si>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</si>
  <si>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</si>
  <si>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</si>
  <si>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</si>
  <si>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</si>
  <si>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</si>
  <si>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</si>
  <si>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</si>
  <si>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</si>
  <si>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</si>
  <si>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</si>
  <si>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</si>
  <si>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</si>
  <si>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</si>
  <si>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</si>
  <si>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</si>
  <si>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</si>
  <si>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</si>
  <si>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</si>
  <si>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</si>
  <si>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</si>
  <si>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</si>
  <si>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</si>
  <si>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</si>
  <si>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</si>
  <si>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</si>
  <si>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</si>
  <si>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</si>
  <si>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</si>
  <si>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</si>
  <si>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</si>
  <si>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</si>
  <si>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</si>
  <si>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</si>
  <si>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</si>
  <si>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</si>
  <si>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</si>
  <si>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</si>
  <si>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</si>
  <si>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</si>
  <si>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</si>
  <si>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</si>
  <si>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</si>
  <si>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</si>
  <si>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</si>
  <si>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</si>
  <si>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</si>
  <si>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</si>
  <si>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</si>
  <si>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</si>
  <si>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</si>
  <si>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</si>
  <si>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</si>
  <si>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</si>
  <si>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</si>
  <si>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</si>
  <si>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</si>
  <si>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</si>
  <si>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</si>
  <si>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</si>
  <si>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</si>
  <si>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</si>
  <si>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</si>
  <si>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</si>
  <si>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</si>
  <si>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</si>
  <si>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</si>
  <si>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</si>
  <si>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</si>
  <si>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</si>
  <si>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</si>
  <si>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</si>
  <si>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</si>
  <si>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</si>
  <si>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</si>
  <si>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</si>
  <si>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</si>
  <si>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</si>
  <si>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</si>
  <si>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</si>
  <si>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</si>
  <si>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</si>
  <si>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</si>
  <si>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</si>
  <si>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</si>
  <si>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</si>
  <si>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</si>
  <si>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</si>
  <si>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</si>
  <si>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</si>
  <si>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</si>
  <si>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</si>
  <si>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</si>
  <si>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</si>
  <si>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</si>
  <si>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</si>
  <si>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</si>
  <si>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</si>
  <si>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</si>
  <si>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</si>
  <si>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</si>
  <si>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</si>
  <si>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</si>
  <si>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</si>
  <si>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</si>
  <si>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</si>
  <si>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</si>
  <si>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</si>
  <si>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</si>
  <si>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</si>
  <si>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</si>
  <si>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</si>
  <si>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</si>
  <si>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</si>
  <si>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</si>
  <si>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</si>
  <si>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</si>
  <si>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</si>
  <si>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</si>
  <si>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</si>
  <si>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</si>
  <si>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</si>
  <si>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</si>
  <si>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</si>
  <si>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</si>
  <si>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</si>
  <si>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</si>
  <si>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</si>
  <si>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</si>
  <si>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</si>
  <si>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</si>
  <si>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</si>
  <si>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</si>
  <si>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</si>
  <si>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</si>
  <si>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</si>
  <si>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</si>
  <si>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</si>
  <si>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</si>
  <si>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</si>
  <si>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</si>
  <si>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</si>
  <si>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</si>
  <si>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</si>
  <si>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</si>
  <si>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</si>
  <si>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</si>
  <si>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</si>
  <si>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</si>
  <si>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</si>
  <si>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</si>
  <si>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</si>
  <si>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</si>
  <si>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</si>
  <si>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</si>
  <si>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</si>
  <si>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</si>
  <si>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</si>
  <si>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</si>
  <si>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</si>
  <si>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</si>
  <si>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</si>
  <si>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</si>
  <si>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</si>
  <si>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</si>
  <si>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</si>
  <si>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</si>
  <si>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</si>
  <si>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</si>
  <si>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</si>
  <si>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</si>
  <si>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</si>
  <si>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</si>
  <si>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</si>
  <si>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</si>
  <si>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</si>
  <si>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</si>
  <si>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</si>
  <si>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</si>
  <si>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</si>
  <si>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</si>
  <si>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</si>
  <si>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</si>
  <si>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</si>
  <si>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</si>
  <si>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</si>
  <si>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</si>
  <si>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</si>
  <si>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</si>
  <si>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</si>
  <si>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</si>
  <si>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</si>
  <si>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</si>
  <si>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</si>
  <si>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</si>
  <si>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</si>
  <si>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</si>
  <si>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</si>
  <si>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</si>
  <si>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</si>
  <si>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</si>
  <si>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</si>
  <si>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</si>
  <si>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</si>
  <si>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</si>
  <si>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</si>
  <si>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</si>
  <si>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</si>
  <si>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</si>
  <si>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</si>
  <si>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</si>
  <si>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</si>
  <si>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</si>
  <si>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</si>
  <si>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</si>
  <si>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</si>
  <si>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</si>
  <si>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</si>
  <si>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</si>
  <si>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</si>
  <si>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</si>
  <si>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</si>
  <si>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</si>
  <si>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</si>
  <si>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</si>
  <si>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</si>
  <si>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</si>
  <si>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</si>
  <si>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</si>
  <si>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</si>
  <si>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</si>
  <si>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</si>
  <si>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</si>
  <si>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</si>
  <si>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</si>
  <si>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</si>
  <si>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</si>
  <si>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</si>
  <si>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</si>
  <si>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</si>
  <si>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</si>
  <si>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</si>
  <si>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</si>
  <si>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</si>
  <si>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</si>
  <si>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</si>
  <si>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</si>
  <si>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</si>
  <si>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</si>
  <si>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</si>
  <si>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</si>
  <si>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</si>
  <si>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</si>
  <si>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</si>
  <si>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</si>
  <si>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</si>
  <si>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</si>
  <si>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</si>
  <si>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</si>
  <si>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</si>
  <si>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</si>
  <si>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</si>
  <si>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</si>
  <si>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</si>
  <si>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</si>
  <si>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</si>
  <si>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</si>
  <si>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</si>
  <si>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</si>
  <si>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</si>
  <si>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</si>
  <si>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</si>
  <si>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</si>
  <si>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</si>
  <si>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</si>
  <si>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</si>
  <si>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</si>
  <si>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</si>
  <si>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</si>
  <si>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</si>
  <si>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</si>
  <si>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</si>
  <si>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</si>
  <si>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</si>
  <si>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</si>
  <si>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</si>
  <si>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</si>
  <si>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</si>
  <si>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</si>
  <si>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</si>
  <si>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</si>
  <si>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</si>
  <si>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</si>
  <si>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</si>
  <si>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</si>
  <si>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</si>
  <si>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</si>
  <si>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</si>
  <si>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</si>
  <si>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</si>
  <si>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</si>
  <si>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</si>
  <si>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</si>
  <si>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</si>
  <si>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</si>
  <si>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</si>
  <si>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</si>
  <si>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</si>
  <si>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</si>
  <si>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</si>
  <si>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</si>
  <si>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</si>
  <si>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</si>
  <si>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</si>
  <si>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</si>
  <si>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</si>
  <si>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</si>
  <si>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</si>
  <si>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</si>
  <si>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</si>
  <si>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</si>
  <si>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</si>
  <si>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</si>
  <si>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</si>
  <si>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</si>
  <si>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</si>
  <si>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</si>
  <si>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</si>
  <si>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</si>
  <si>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</si>
  <si>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</si>
  <si>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</si>
  <si>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</si>
  <si>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</si>
  <si>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</si>
  <si>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</si>
  <si>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</si>
  <si>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</si>
  <si>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</si>
  <si>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</si>
  <si>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</si>
  <si>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</si>
  <si>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</si>
  <si>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</si>
  <si>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</si>
  <si>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</si>
  <si>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</si>
  <si>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</si>
  <si>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</si>
  <si>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</si>
  <si>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</si>
  <si>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</si>
  <si>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</si>
  <si>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</si>
  <si>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</si>
  <si>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</si>
  <si>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</si>
  <si>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</si>
  <si>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</si>
  <si>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</si>
  <si>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</si>
  <si>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</si>
  <si>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</si>
  <si>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</si>
  <si>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</si>
  <si>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</si>
  <si>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</si>
  <si>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</si>
  <si>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</si>
  <si>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</si>
  <si>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</si>
  <si>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</si>
  <si>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</si>
  <si>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</si>
  <si>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</si>
  <si>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</si>
  <si>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</si>
  <si>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</si>
  <si>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</si>
  <si>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</si>
  <si>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</si>
  <si>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</si>
  <si>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</si>
  <si>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</si>
  <si>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</si>
  <si>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</si>
  <si>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</si>
  <si>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</si>
  <si>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</si>
  <si>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</si>
  <si>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</si>
  <si>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</si>
  <si>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</si>
  <si>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</si>
  <si>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</si>
  <si>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</si>
  <si>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</si>
  <si>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</si>
  <si>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</si>
  <si>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</si>
  <si>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</si>
  <si>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</si>
  <si>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</si>
  <si>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</si>
  <si>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</si>
  <si>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</si>
  <si>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</si>
  <si>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</si>
  <si>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</si>
  <si>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</si>
  <si>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</si>
  <si>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</si>
  <si>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</si>
  <si>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</si>
  <si>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</si>
  <si>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</si>
  <si>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</si>
  <si>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</si>
  <si>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</si>
  <si>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</si>
  <si>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</si>
  <si>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</si>
  <si>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</si>
  <si>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</si>
  <si>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</si>
  <si>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</si>
  <si>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</si>
  <si>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</si>
  <si>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</si>
  <si>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</si>
  <si>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</si>
  <si>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</si>
  <si>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</si>
  <si>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</si>
  <si>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</si>
  <si>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</si>
  <si>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</si>
  <si>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</si>
  <si>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</si>
  <si>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</si>
  <si>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</si>
  <si>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</si>
  <si>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</si>
  <si>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</si>
  <si>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</si>
  <si>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</si>
  <si>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</si>
  <si>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</si>
  <si>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</si>
  <si>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</si>
  <si>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</si>
  <si>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</si>
  <si>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</si>
  <si>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</si>
  <si>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</si>
  <si>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</si>
  <si>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</si>
  <si>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</si>
  <si>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</si>
  <si>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</si>
  <si>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</si>
  <si>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</si>
  <si>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</si>
  <si>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</si>
  <si>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</si>
  <si>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</si>
  <si>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</si>
  <si>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</si>
  <si>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</si>
  <si>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</si>
  <si>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</si>
  <si>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</si>
  <si>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</si>
  <si>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</si>
  <si>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</si>
  <si>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</si>
  <si>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</si>
  <si>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</si>
  <si>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</si>
  <si>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</si>
  <si>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</si>
  <si>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</si>
  <si>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</si>
  <si>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</si>
  <si>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</si>
  <si>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</si>
  <si>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</si>
  <si>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</si>
  <si>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</si>
  <si>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</si>
  <si>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</si>
  <si>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</si>
  <si>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</si>
  <si>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</si>
  <si>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</si>
  <si>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</si>
  <si>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</si>
  <si>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</si>
  <si>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</si>
  <si>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</si>
  <si>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</si>
  <si>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</si>
  <si>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</si>
  <si>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</si>
  <si>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</si>
  <si>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</si>
  <si>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</si>
  <si>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</si>
  <si>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</si>
  <si>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</si>
  <si>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</si>
  <si>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</si>
  <si>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</si>
  <si>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</si>
  <si>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</si>
  <si>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</si>
  <si>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</si>
  <si>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</si>
  <si>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</si>
  <si>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</si>
  <si>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</si>
  <si>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</si>
  <si>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</si>
  <si>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</si>
  <si>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</si>
  <si>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</si>
  <si>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</si>
  <si>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</si>
  <si>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</si>
  <si>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</si>
  <si>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</si>
  <si>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</si>
  <si>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</si>
  <si>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</si>
  <si>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</si>
  <si>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</si>
  <si>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</si>
  <si>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</si>
  <si>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</si>
  <si>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</si>
  <si>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</si>
  <si>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</si>
  <si>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</si>
  <si>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</si>
  <si>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</si>
  <si>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</si>
  <si>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</si>
  <si>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</si>
  <si>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</si>
  <si>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</si>
  <si>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</si>
  <si>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</si>
  <si>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</si>
  <si>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</si>
  <si>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</si>
  <si>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</si>
  <si>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</si>
  <si>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</si>
  <si>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</si>
  <si>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</si>
  <si>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</si>
  <si>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</si>
  <si>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</si>
  <si>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</si>
  <si>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</si>
  <si>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</si>
  <si>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</si>
  <si>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</si>
  <si>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</si>
  <si>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</si>
  <si>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</si>
  <si>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</si>
  <si>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</si>
  <si>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</si>
  <si>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</si>
  <si>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</si>
  <si>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</si>
  <si>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</si>
  <si>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</si>
  <si>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</si>
  <si>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</si>
  <si>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</si>
  <si>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</si>
  <si>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</si>
  <si>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</si>
  <si>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</si>
  <si>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</si>
  <si>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</si>
  <si>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</si>
  <si>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</si>
  <si>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</si>
  <si>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</si>
  <si>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</si>
  <si>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</si>
  <si>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</si>
  <si>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</si>
  <si>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</si>
  <si>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</si>
  <si>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</si>
  <si>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</si>
  <si>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</si>
  <si>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</si>
  <si>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</si>
  <si>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</si>
  <si>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</si>
  <si>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</si>
  <si>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</si>
  <si>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</si>
  <si>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</si>
  <si>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</si>
  <si>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</si>
  <si>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</si>
  <si>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</si>
  <si>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</si>
  <si>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</si>
  <si>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</si>
  <si>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</si>
  <si>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</si>
  <si>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</si>
  <si>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</si>
  <si>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</si>
  <si>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</si>
  <si>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</si>
  <si>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</si>
  <si>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</si>
  <si>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</si>
  <si>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</si>
  <si>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</si>
  <si>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</si>
  <si>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</si>
  <si>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</si>
  <si>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</si>
  <si>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</si>
  <si>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</si>
  <si>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</si>
  <si>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</si>
  <si>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</si>
  <si>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</si>
  <si>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</si>
  <si>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</si>
  <si>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</si>
  <si>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</si>
  <si>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</si>
  <si>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</si>
  <si>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</si>
  <si>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</si>
  <si>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</si>
  <si>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</si>
  <si>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</si>
  <si>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</si>
  <si>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</si>
  <si>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</si>
  <si>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</si>
  <si>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</si>
  <si>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</si>
  <si>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</si>
  <si>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</si>
  <si>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</si>
  <si>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</si>
  <si>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</si>
  <si>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</si>
  <si>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</si>
  <si>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</si>
  <si>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</si>
  <si>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</si>
  <si>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</si>
  <si>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</si>
  <si>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</si>
  <si>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</si>
  <si>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</si>
  <si>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</si>
  <si>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</si>
  <si>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</si>
  <si>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</si>
  <si>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</si>
  <si>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</si>
  <si>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</si>
  <si>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</si>
  <si>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</si>
  <si>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</si>
  <si>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</si>
  <si>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</si>
  <si>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</si>
  <si>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</si>
  <si>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</si>
  <si>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</si>
  <si>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</si>
  <si>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</si>
  <si>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</si>
  <si>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</si>
  <si>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</si>
  <si>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</si>
  <si>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</si>
  <si>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</si>
  <si>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</si>
  <si>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</si>
  <si>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</si>
  <si>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</si>
  <si>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</si>
  <si>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</si>
  <si>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</si>
  <si>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</si>
  <si>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</si>
  <si>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</si>
  <si>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</si>
  <si>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</si>
  <si>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</si>
  <si>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</si>
  <si>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</si>
  <si>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</si>
  <si>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</si>
  <si>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</si>
  <si>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</si>
  <si>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</si>
  <si>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</si>
  <si>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</si>
  <si>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</si>
  <si>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</si>
  <si>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</si>
  <si>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</si>
  <si>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</si>
  <si>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</si>
  <si>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</si>
  <si>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</si>
  <si>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</si>
  <si>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</si>
  <si>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</si>
  <si>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</si>
  <si>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</si>
  <si>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</si>
  <si>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</si>
  <si>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</si>
  <si>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</si>
  <si>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</si>
  <si>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</si>
  <si>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</si>
  <si>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</si>
  <si>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</si>
  <si>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</si>
  <si>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</si>
  <si>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</si>
  <si>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</si>
  <si>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</si>
  <si>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</si>
  <si>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</si>
  <si>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</si>
  <si>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</si>
  <si>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</si>
  <si>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</si>
  <si>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</si>
  <si>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</si>
  <si>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</si>
  <si>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</si>
  <si>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</si>
  <si>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</si>
  <si>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</si>
  <si>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</si>
  <si>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</si>
  <si>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</si>
  <si>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</si>
  <si>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</si>
  <si>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</si>
  <si>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</si>
  <si>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</si>
  <si>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</si>
  <si>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</si>
  <si>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</si>
  <si>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</si>
  <si>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</si>
  <si>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</si>
  <si>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</si>
  <si>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</si>
  <si>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</si>
  <si>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</si>
  <si>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</si>
  <si>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</si>
  <si>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</si>
  <si>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</si>
  <si>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</si>
  <si>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</si>
  <si>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</si>
  <si>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</si>
  <si>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</si>
  <si>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</si>
  <si>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</si>
  <si>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</si>
  <si>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</si>
  <si>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</si>
  <si>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</si>
  <si>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</si>
  <si>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</si>
  <si>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</si>
  <si>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</si>
  <si>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</si>
  <si>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</si>
  <si>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</si>
  <si>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</si>
  <si>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</si>
  <si>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</si>
  <si>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</si>
  <si>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</si>
  <si>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</si>
  <si>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</si>
  <si>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</si>
  <si>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</si>
  <si>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</si>
  <si>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</si>
  <si>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</si>
  <si>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</si>
  <si>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</si>
  <si>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</si>
  <si>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</si>
  <si>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</si>
  <si>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</si>
  <si>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</si>
  <si>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</si>
  <si>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</si>
  <si>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</si>
  <si>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</si>
  <si>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</si>
  <si>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</si>
  <si>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</si>
  <si>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</si>
  <si>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</si>
  <si>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</si>
  <si>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</si>
  <si>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</si>
  <si>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</si>
  <si>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</si>
  <si>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</si>
  <si>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</si>
  <si>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</si>
  <si>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</si>
  <si>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</si>
  <si>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</si>
  <si>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</si>
  <si>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</si>
  <si>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</si>
  <si>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</si>
  <si>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</si>
  <si>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</si>
  <si>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</si>
  <si>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</si>
  <si>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</si>
  <si>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</si>
  <si>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</si>
  <si>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</si>
  <si>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</si>
  <si>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</si>
  <si>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</si>
  <si>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</si>
  <si>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</si>
  <si>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</si>
  <si>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</si>
  <si>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</si>
  <si>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</si>
  <si>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</si>
  <si>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</si>
  <si>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</si>
  <si>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</si>
  <si>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</si>
  <si>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</si>
  <si>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</si>
  <si>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</si>
  <si>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</si>
  <si>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</si>
  <si>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</si>
  <si>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</si>
  <si>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</si>
  <si>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</si>
  <si>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</si>
  <si>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</si>
  <si>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</si>
  <si>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</si>
  <si>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</si>
  <si>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</si>
  <si>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</si>
  <si>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</si>
  <si>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</si>
  <si>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</si>
  <si>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</si>
  <si>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</si>
  <si>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</si>
  <si>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</si>
  <si>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</si>
  <si>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</si>
  <si>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</si>
  <si>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</si>
  <si>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</si>
  <si>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</si>
  <si>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</si>
  <si>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</si>
  <si>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</si>
  <si>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</si>
  <si>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</si>
  <si>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</si>
  <si>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</si>
  <si>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</si>
  <si>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</si>
  <si>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</si>
  <si>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</si>
  <si>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</si>
  <si>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</si>
  <si>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</si>
  <si>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</si>
  <si>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</si>
  <si>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</si>
  <si>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</si>
  <si>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</si>
  <si>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</si>
  <si>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</si>
  <si>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</si>
  <si>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</si>
  <si>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</si>
  <si>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</si>
  <si>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</si>
  <si>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</si>
  <si>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</si>
  <si>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</si>
  <si>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</si>
  <si>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</si>
  <si>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</si>
  <si>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</si>
  <si>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</si>
  <si>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</si>
  <si>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</si>
  <si>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</si>
  <si>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</si>
  <si>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</si>
  <si>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</si>
  <si>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</si>
  <si>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</si>
  <si>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</si>
  <si>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</si>
  <si>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</si>
  <si>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</si>
  <si>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</si>
  <si>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</si>
  <si>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</si>
  <si>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</si>
  <si>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</si>
  <si>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</si>
  <si>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</si>
  <si>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</si>
  <si>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</si>
  <si>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</si>
  <si>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</si>
  <si>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</si>
  <si>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</si>
  <si>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</si>
  <si>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</si>
  <si>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</si>
  <si>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</si>
  <si>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</si>
  <si>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</si>
  <si>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</si>
  <si>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</si>
  <si>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</si>
  <si>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</si>
  <si>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</si>
  <si>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</si>
  <si>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</si>
  <si>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</si>
  <si>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</si>
  <si>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</si>
  <si>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</si>
  <si>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</si>
  <si>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</si>
  <si>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</si>
  <si>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</si>
  <si>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</si>
  <si>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</si>
  <si>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</si>
  <si>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</si>
  <si>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</si>
  <si>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</si>
  <si>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</si>
  <si>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</si>
  <si>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</si>
  <si>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</si>
  <si>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</si>
  <si>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</si>
  <si>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</si>
  <si>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</si>
  <si>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</si>
  <si>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</si>
  <si>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</si>
  <si>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</si>
  <si>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</si>
  <si>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</si>
  <si>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</si>
  <si>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</si>
  <si>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</si>
  <si>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</si>
  <si>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</si>
  <si>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</si>
  <si>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</si>
  <si>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</si>
  <si>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</si>
  <si>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</si>
  <si>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</si>
  <si>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</si>
  <si>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</si>
  <si>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</si>
  <si>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</si>
  <si>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</si>
  <si>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</si>
  <si>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</si>
  <si>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</si>
  <si>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</si>
  <si>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</si>
  <si>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</si>
  <si>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</si>
  <si>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</si>
  <si>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</si>
  <si>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</si>
  <si>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</si>
  <si>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</si>
  <si>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</si>
  <si>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</si>
  <si>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</si>
  <si>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</si>
  <si>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</si>
  <si>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</si>
  <si>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</si>
  <si>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</si>
  <si>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</si>
  <si>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</si>
  <si>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</si>
  <si>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</si>
  <si>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</si>
  <si>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</si>
  <si>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</si>
  <si>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</si>
  <si>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</si>
  <si>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</si>
  <si>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</si>
  <si>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</si>
  <si>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</si>
  <si>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</si>
  <si>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</si>
  <si>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</si>
  <si>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</si>
  <si>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</si>
  <si>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</si>
  <si>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</si>
  <si>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</si>
  <si>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</si>
  <si>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</si>
  <si>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</si>
  <si>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</si>
  <si>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</si>
  <si>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</si>
  <si>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</si>
  <si>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</si>
  <si>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</si>
  <si>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</si>
  <si>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</si>
  <si>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</si>
  <si>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</si>
  <si>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</si>
  <si>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</si>
  <si>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</si>
  <si>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</si>
  <si>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</si>
  <si>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</si>
  <si>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</si>
  <si>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</si>
  <si>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</si>
  <si>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</si>
  <si>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</si>
  <si>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</si>
  <si>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</si>
  <si>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</si>
  <si>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</si>
  <si>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</si>
  <si>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</si>
  <si>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</si>
  <si>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</si>
  <si>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</si>
  <si>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</si>
  <si>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</si>
  <si>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</si>
  <si>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</si>
  <si>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</si>
  <si>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</si>
  <si>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</si>
  <si>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</si>
  <si>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</si>
  <si>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</si>
  <si>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</si>
  <si>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</si>
  <si>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</si>
  <si>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</si>
  <si>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</si>
  <si>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</si>
  <si>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</si>
  <si>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</si>
  <si>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</si>
  <si>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</si>
  <si>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</si>
  <si>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</si>
  <si>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</si>
  <si>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</si>
  <si>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</si>
  <si>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</si>
  <si>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</si>
  <si>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</si>
  <si>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</si>
  <si>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</si>
  <si>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</si>
  <si>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</si>
  <si>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</si>
  <si>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</si>
  <si>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</si>
  <si>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</si>
  <si>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</si>
  <si>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</si>
  <si>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</si>
  <si>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</si>
  <si>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</si>
  <si>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</si>
  <si>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</si>
  <si>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</si>
  <si>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</si>
  <si>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</si>
  <si>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</si>
  <si>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</si>
  <si>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</si>
  <si>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</si>
  <si>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</si>
  <si>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</si>
  <si>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</si>
  <si>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</si>
  <si>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</si>
  <si>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</si>
  <si>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</si>
  <si>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</si>
  <si>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</si>
  <si>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</si>
  <si>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</si>
  <si>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</si>
  <si>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</si>
  <si>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</si>
  <si>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</si>
  <si>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</si>
  <si>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</si>
  <si>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</si>
  <si>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</si>
  <si>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</si>
  <si>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</si>
  <si>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</si>
  <si>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</si>
  <si>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</si>
  <si>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</si>
  <si>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</si>
  <si>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</si>
  <si>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</si>
  <si>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</si>
  <si>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</si>
  <si>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</si>
  <si>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</si>
  <si>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</si>
  <si>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</si>
  <si>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</si>
  <si>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</si>
  <si>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</si>
  <si>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</si>
  <si>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</si>
  <si>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</si>
  <si>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</si>
  <si>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</si>
  <si>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</si>
  <si>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</si>
  <si>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</si>
  <si>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</si>
  <si>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</si>
  <si>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</si>
  <si>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</si>
  <si>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</si>
  <si>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</si>
  <si>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</si>
  <si>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</si>
  <si>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</si>
  <si>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</si>
  <si>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</si>
  <si>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</si>
  <si>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</si>
  <si>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</si>
  <si>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</si>
  <si>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</si>
  <si>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</si>
  <si>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</si>
  <si>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</si>
  <si>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</si>
  <si>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</si>
  <si>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</si>
  <si>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</si>
  <si>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</si>
  <si>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</si>
  <si>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</si>
  <si>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</si>
  <si>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</si>
  <si>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</si>
  <si>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</si>
  <si>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</si>
  <si>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</si>
  <si>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</si>
  <si>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</si>
  <si>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</si>
  <si>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</si>
  <si>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</si>
  <si>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</si>
  <si>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</si>
  <si>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</si>
  <si>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</si>
  <si>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</si>
  <si>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</si>
  <si>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</si>
  <si>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</si>
  <si>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</si>
  <si>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</si>
  <si>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</si>
  <si>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</si>
  <si>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</si>
  <si>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</si>
  <si>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</si>
  <si>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</si>
  <si>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</si>
  <si>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</si>
  <si>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</si>
  <si>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</si>
  <si>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</si>
  <si>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</si>
  <si>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</si>
  <si>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</si>
  <si>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</si>
  <si>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</si>
  <si>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</si>
  <si>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</si>
  <si>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</si>
  <si>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</si>
  <si>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</si>
  <si>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</si>
  <si>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</si>
  <si>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</si>
  <si>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</si>
  <si>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</si>
  <si>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</si>
  <si>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</si>
  <si>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</si>
  <si>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</si>
  <si>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</si>
  <si>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</si>
  <si>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</si>
  <si>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</si>
  <si>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</si>
  <si>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</si>
  <si>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</si>
  <si>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</si>
  <si>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</si>
  <si>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</si>
  <si>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</si>
  <si>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</si>
  <si>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</si>
  <si>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</si>
  <si>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</si>
  <si>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</si>
  <si>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</si>
  <si>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</si>
  <si>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</si>
  <si>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</si>
  <si>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</si>
  <si>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</si>
  <si>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</si>
  <si>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</si>
  <si>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</si>
  <si>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</si>
  <si>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</si>
  <si>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</si>
  <si>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</si>
  <si>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</si>
  <si>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</si>
  <si>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</si>
  <si>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</si>
  <si>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</si>
  <si>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</si>
  <si>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</si>
  <si>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</si>
  <si>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</si>
  <si>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</si>
  <si>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</si>
  <si>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</si>
  <si>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</si>
  <si>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</si>
  <si>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</si>
  <si>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</si>
  <si>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</si>
  <si>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</si>
  <si>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</si>
  <si>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</si>
  <si>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</si>
  <si>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</si>
  <si>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</si>
  <si>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</si>
  <si>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</si>
  <si>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</si>
  <si>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</si>
  <si>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</si>
  <si>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</si>
  <si>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</si>
  <si>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</si>
  <si>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</si>
  <si>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</si>
  <si>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</si>
  <si>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</si>
  <si>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</si>
  <si>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</si>
  <si>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</si>
  <si>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</si>
  <si>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</si>
  <si>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</si>
  <si>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</si>
  <si>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</si>
  <si>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</si>
  <si>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</si>
  <si>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</si>
  <si>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</si>
  <si>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</si>
  <si>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</si>
  <si>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</si>
  <si>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</si>
  <si>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</si>
  <si>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</si>
  <si>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</si>
  <si>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</si>
  <si>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</si>
  <si>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</si>
  <si>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</si>
  <si>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</si>
  <si>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</si>
  <si>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</si>
  <si>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</si>
  <si>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</si>
  <si>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</si>
  <si>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</si>
  <si>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</si>
  <si>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</si>
  <si>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</si>
  <si>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</si>
  <si>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</si>
  <si>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</si>
  <si>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</si>
  <si>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</si>
  <si>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</si>
  <si>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</si>
  <si>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</si>
  <si>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</si>
  <si>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</si>
  <si>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</si>
  <si>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</si>
  <si>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</si>
  <si>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</si>
  <si>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</si>
  <si>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</si>
  <si>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</si>
  <si>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</si>
  <si>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</si>
  <si>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</si>
  <si>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</si>
  <si>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</si>
  <si>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</si>
  <si>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</si>
  <si>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</si>
  <si>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</si>
  <si>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</si>
  <si>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</si>
  <si>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</si>
  <si>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</si>
  <si>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</si>
  <si>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</si>
  <si>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</si>
  <si>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</si>
  <si>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</si>
  <si>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</si>
  <si>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</si>
  <si>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</si>
  <si>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</si>
  <si>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</si>
  <si>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</si>
  <si>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</si>
  <si>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</si>
  <si>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</si>
  <si>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</si>
  <si>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</si>
  <si>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</si>
  <si>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</si>
  <si>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</si>
  <si>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</si>
  <si>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</si>
  <si>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</si>
  <si>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</si>
  <si>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</si>
  <si>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</si>
  <si>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</si>
  <si>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</si>
  <si>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</si>
  <si>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</si>
  <si>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</si>
  <si>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</si>
  <si>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</si>
  <si>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</si>
  <si>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</si>
  <si>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</si>
  <si>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</si>
  <si>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</si>
  <si>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</si>
  <si>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</si>
  <si>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</si>
  <si>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</si>
  <si>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</si>
  <si>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</si>
  <si>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</si>
  <si>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</si>
  <si>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</si>
  <si>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</si>
  <si>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</si>
  <si>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</si>
  <si>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</si>
  <si>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</si>
  <si>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</si>
  <si>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</si>
  <si>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</si>
  <si>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</si>
  <si>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</si>
  <si>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</si>
  <si>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</si>
  <si>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</si>
  <si>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</si>
  <si>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</si>
  <si>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</si>
  <si>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</si>
  <si>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</si>
  <si>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</si>
  <si>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</si>
  <si>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</si>
  <si>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</si>
  <si>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</si>
  <si>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</si>
  <si>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</si>
  <si>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</si>
  <si>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</si>
  <si>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</si>
  <si>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</si>
  <si>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</si>
  <si>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</si>
  <si>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</si>
  <si>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</si>
  <si>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</si>
  <si>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</si>
  <si>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</si>
  <si>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</si>
  <si>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</si>
  <si>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</si>
  <si>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</si>
  <si>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</si>
  <si>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</si>
  <si>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</si>
  <si>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</si>
  <si>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</si>
  <si>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</si>
  <si>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</si>
  <si>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</si>
  <si>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</si>
  <si>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</si>
  <si>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</si>
  <si>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</si>
  <si>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</si>
  <si>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</si>
  <si>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</si>
  <si>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</si>
  <si>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</si>
  <si>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</si>
  <si>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</si>
  <si>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</si>
  <si>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</si>
  <si>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</si>
  <si>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</si>
  <si>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</si>
  <si>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</si>
  <si>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</si>
  <si>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</si>
  <si>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</si>
  <si>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</si>
  <si>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</si>
  <si>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</si>
  <si>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</si>
  <si>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</si>
  <si>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</si>
  <si>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</si>
  <si>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</si>
  <si>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</si>
  <si>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</si>
  <si>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</si>
  <si>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</si>
  <si>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</si>
  <si>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</si>
  <si>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</si>
  <si>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</si>
  <si>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</si>
  <si>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</si>
  <si>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</si>
  <si>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</si>
  <si>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</si>
  <si>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</si>
  <si>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</si>
  <si>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</si>
  <si>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</si>
  <si>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</si>
  <si>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</si>
  <si>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</si>
  <si>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</si>
  <si>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</si>
  <si>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</si>
  <si>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</si>
  <si>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</si>
  <si>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</si>
  <si>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</si>
  <si>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</si>
  <si>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</si>
  <si>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</si>
  <si>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</si>
  <si>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</si>
  <si>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</si>
  <si>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</si>
  <si>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</si>
  <si>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</si>
  <si>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</si>
  <si>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</si>
  <si>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</si>
  <si>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</si>
  <si>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</si>
  <si>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</si>
  <si>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</si>
  <si>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</si>
  <si>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</si>
  <si>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</si>
  <si>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</si>
  <si>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</si>
  <si>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</si>
  <si>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</si>
  <si>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</si>
  <si>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</si>
  <si>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</si>
  <si>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</si>
  <si>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</si>
  <si>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</si>
  <si>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</si>
  <si>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</si>
  <si>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</si>
  <si>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</si>
  <si>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</si>
  <si>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</si>
  <si>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</si>
  <si>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</si>
  <si>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</si>
  <si>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</si>
  <si>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</si>
  <si>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</si>
  <si>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</si>
  <si>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</si>
  <si>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</si>
  <si>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</si>
  <si>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</si>
  <si>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</si>
  <si>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</si>
  <si>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</si>
  <si>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</si>
  <si>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</si>
  <si>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</si>
  <si>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</si>
  <si>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</si>
  <si>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</si>
  <si>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</si>
  <si>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</si>
  <si>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</si>
  <si>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</si>
  <si>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</si>
  <si>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</si>
  <si>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</si>
  <si>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</si>
  <si>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</si>
  <si>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</si>
  <si>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</si>
  <si>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</si>
  <si>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</si>
  <si>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</si>
  <si>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</si>
  <si>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</si>
  <si>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</si>
  <si>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</si>
  <si>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</si>
  <si>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</si>
  <si>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</si>
  <si>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</si>
  <si>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</si>
  <si>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</si>
  <si>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</si>
  <si>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</si>
  <si>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</si>
  <si>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</si>
  <si>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</si>
  <si>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</si>
  <si>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</si>
  <si>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</si>
  <si>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</si>
  <si>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</si>
  <si>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</si>
  <si>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</si>
  <si>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</si>
  <si>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</si>
  <si>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</si>
  <si>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</si>
  <si>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</si>
  <si>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</si>
  <si>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</si>
  <si>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</si>
  <si>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</si>
  <si>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</si>
  <si>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</si>
  <si>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</si>
  <si>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</si>
  <si>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</si>
  <si>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</si>
  <si>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</si>
  <si>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</si>
  <si>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</si>
  <si>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</si>
  <si>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</si>
  <si>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</si>
  <si>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</si>
  <si>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</si>
  <si>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</si>
  <si>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</si>
  <si>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</si>
  <si>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</si>
  <si>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</si>
  <si>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</si>
  <si>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</si>
  <si>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</si>
  <si>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</si>
  <si>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</si>
  <si>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</si>
  <si>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</si>
  <si>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</si>
  <si>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</si>
  <si>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</si>
  <si>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</si>
  <si>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</si>
  <si>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</si>
  <si>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</si>
  <si>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</si>
  <si>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</si>
  <si>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</si>
  <si>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</si>
  <si>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</si>
  <si>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</si>
  <si>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</si>
  <si>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</si>
  <si>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</si>
  <si>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</si>
  <si>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</si>
  <si>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</si>
  <si>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</si>
  <si>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</si>
  <si>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</si>
  <si>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</si>
  <si>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</si>
  <si>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</si>
  <si>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</si>
  <si>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</si>
  <si>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</si>
  <si>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</si>
  <si>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</si>
  <si>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</si>
  <si>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</si>
  <si>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</si>
  <si>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</si>
  <si>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</si>
  <si>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</si>
  <si>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</si>
  <si>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</si>
  <si>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</si>
  <si>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</si>
  <si>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</si>
  <si>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</si>
  <si>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</si>
  <si>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</si>
  <si>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</si>
  <si>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</si>
  <si>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</si>
  <si>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</si>
  <si>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</si>
  <si>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</si>
  <si>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</si>
  <si>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</si>
  <si>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</si>
  <si>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</si>
  <si>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</si>
  <si>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</si>
  <si>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</si>
  <si>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</si>
  <si>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</si>
  <si>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</si>
  <si>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</si>
  <si>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</si>
  <si>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</si>
  <si>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</si>
  <si>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</si>
  <si>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</si>
  <si>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</si>
  <si>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</si>
  <si>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</si>
  <si>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</si>
  <si>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</si>
  <si>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</si>
  <si>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</si>
  <si>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</si>
  <si>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</si>
  <si>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</si>
  <si>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</si>
  <si>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</si>
  <si>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</si>
  <si>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</si>
  <si>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</si>
  <si>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</si>
  <si>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</si>
  <si>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</si>
  <si>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</si>
  <si>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</si>
  <si>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</si>
  <si>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</si>
  <si>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</si>
  <si>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</si>
  <si>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</si>
  <si>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</si>
  <si>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</si>
  <si>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</si>
  <si>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</si>
  <si>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</si>
  <si>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</si>
  <si>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</si>
  <si>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</si>
  <si>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</si>
  <si>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</si>
  <si>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</si>
  <si>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</si>
  <si>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</si>
  <si>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</si>
  <si>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</si>
  <si>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</si>
  <si>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</si>
  <si>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</si>
  <si>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</si>
  <si>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</si>
  <si>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</si>
  <si>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</si>
  <si>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</si>
  <si>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</si>
  <si>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</si>
  <si>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</si>
  <si>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</si>
  <si>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</si>
  <si>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</si>
  <si>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</si>
  <si>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</si>
  <si>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</si>
  <si>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</si>
  <si>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</si>
  <si>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</si>
  <si>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</si>
  <si>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</si>
  <si>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</si>
  <si>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</si>
  <si>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</si>
  <si>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</si>
  <si>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</si>
  <si>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</si>
  <si>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</si>
  <si>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</si>
  <si>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</si>
  <si>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</si>
  <si>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</si>
  <si>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</si>
  <si>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</si>
  <si>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</si>
  <si>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</si>
  <si>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</si>
  <si>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</si>
  <si>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</si>
  <si>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</si>
  <si>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</si>
  <si>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</si>
  <si>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</si>
  <si>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</si>
  <si>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</si>
  <si>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</si>
  <si>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</si>
  <si>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</si>
  <si>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</si>
  <si>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</si>
  <si>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</si>
  <si>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</si>
  <si>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</si>
  <si>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</si>
  <si>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</si>
  <si>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</si>
  <si>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</si>
  <si>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</si>
  <si>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</si>
  <si>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</si>
  <si>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</si>
  <si>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</si>
  <si>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</si>
  <si>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</si>
  <si>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</si>
  <si>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</si>
  <si>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</si>
  <si>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</si>
  <si>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</si>
  <si>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</si>
  <si>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</si>
  <si>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</si>
  <si>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</si>
  <si>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</si>
  <si>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</si>
  <si>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</si>
  <si>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</si>
  <si>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</si>
  <si>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</si>
  <si>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</si>
  <si>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</si>
  <si>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</si>
  <si>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</si>
  <si>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</si>
  <si>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</si>
  <si>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</si>
  <si>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</si>
  <si>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</si>
  <si>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</si>
  <si>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</si>
  <si>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</si>
  <si>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</si>
  <si>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</si>
  <si>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</si>
  <si>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</si>
  <si>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</si>
  <si>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</si>
  <si>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</si>
  <si>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</si>
  <si>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</si>
  <si>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</si>
  <si>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</si>
  <si>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</si>
  <si>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</si>
  <si>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</si>
  <si>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</si>
  <si>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</si>
  <si>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</si>
  <si>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</si>
  <si>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</si>
  <si>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</si>
  <si>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</si>
  <si>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</si>
  <si>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</si>
  <si>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</si>
  <si>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</si>
  <si>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</si>
  <si>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</si>
  <si>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</si>
  <si>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</si>
  <si>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</si>
  <si>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</si>
  <si>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</si>
  <si>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</si>
  <si>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</si>
  <si>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</si>
  <si>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</si>
  <si>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</si>
  <si>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</si>
  <si>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</si>
  <si>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</si>
  <si>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</si>
  <si>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</si>
  <si>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</si>
  <si>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</si>
  <si>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</si>
  <si>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</si>
  <si>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</si>
  <si>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</si>
  <si>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</si>
  <si>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</si>
  <si>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</si>
  <si>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</si>
  <si>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</si>
  <si>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</si>
  <si>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</si>
  <si>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</si>
  <si>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</si>
  <si>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</si>
  <si>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</si>
  <si>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</si>
  <si>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</si>
  <si>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</si>
  <si>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</si>
  <si>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</si>
  <si>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</si>
  <si>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</si>
  <si>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</si>
  <si>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</si>
  <si>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</si>
  <si>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</si>
  <si>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</si>
  <si>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</si>
  <si>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</si>
  <si>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</si>
  <si>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</si>
  <si>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</si>
  <si>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</si>
  <si>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</si>
  <si>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</si>
  <si>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</si>
  <si>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</si>
  <si>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</si>
  <si>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</si>
  <si>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</si>
  <si>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</si>
  <si>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</si>
  <si>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</si>
  <si>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</si>
  <si>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</si>
  <si>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</si>
  <si>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</si>
  <si>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</si>
  <si>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</si>
  <si>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</si>
  <si>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</si>
  <si>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</si>
  <si>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</si>
  <si>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</si>
  <si>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</si>
  <si>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</si>
  <si>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</si>
  <si>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</si>
  <si>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</si>
  <si>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</si>
  <si>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</si>
  <si>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</si>
  <si>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</si>
  <si>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</si>
  <si>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</si>
  <si>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</si>
  <si>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</si>
  <si>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</si>
  <si>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</si>
  <si>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</si>
  <si>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</si>
  <si>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</si>
  <si>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</si>
  <si>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</si>
  <si>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</si>
  <si>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</si>
  <si>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</si>
  <si>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</si>
  <si>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</si>
  <si>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</si>
  <si>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</si>
  <si>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</si>
  <si>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</si>
  <si>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</si>
  <si>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</si>
  <si>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</si>
  <si>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</si>
  <si>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</si>
  <si>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</si>
  <si>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</si>
  <si>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</si>
  <si>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</si>
  <si>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</si>
  <si>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</si>
  <si>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</si>
  <si>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</si>
  <si>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</si>
  <si>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</si>
  <si>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</si>
  <si>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</si>
  <si>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</si>
  <si>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</si>
  <si>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</si>
  <si>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</si>
  <si>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</si>
  <si>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</si>
  <si>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</si>
  <si>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</si>
  <si>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</si>
  <si>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</si>
  <si>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</si>
  <si>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</si>
  <si>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</si>
  <si>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</si>
  <si>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</si>
  <si>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</si>
  <si>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</si>
  <si>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</si>
  <si>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</si>
  <si>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</si>
  <si>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</si>
  <si>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</si>
  <si>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</si>
  <si>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</si>
  <si>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</si>
  <si>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</si>
  <si>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</si>
  <si>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</si>
  <si>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</si>
  <si>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</si>
  <si>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</si>
  <si>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</si>
  <si>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</si>
  <si>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</si>
  <si>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</si>
  <si>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</si>
  <si>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</si>
  <si>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</si>
  <si>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</si>
  <si>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</si>
  <si>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</si>
  <si>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</si>
  <si>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</si>
  <si>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</si>
  <si>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</si>
  <si>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</si>
  <si>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</si>
  <si>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</si>
  <si>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</si>
  <si>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</si>
  <si>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</si>
  <si>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</si>
  <si>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</si>
  <si>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</si>
  <si>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</si>
  <si>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</si>
  <si>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</si>
  <si>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</si>
  <si>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</si>
  <si>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</si>
  <si>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</si>
  <si>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</si>
  <si>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</si>
  <si>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</si>
  <si>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</si>
  <si>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</si>
  <si>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</si>
  <si>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</si>
  <si>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</si>
  <si>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</si>
  <si>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</si>
  <si>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</si>
  <si>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</si>
  <si>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</si>
  <si>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</si>
  <si>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</si>
  <si>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</si>
  <si>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</si>
  <si>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</si>
  <si>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</si>
  <si>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</si>
  <si>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</si>
  <si>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</si>
  <si>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</si>
  <si>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</si>
  <si>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</si>
  <si>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</si>
  <si>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</si>
  <si>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</si>
  <si>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</si>
  <si>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</si>
  <si>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</si>
  <si>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</si>
  <si>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</si>
  <si>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</si>
  <si>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</si>
  <si>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</si>
  <si>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</si>
  <si>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</si>
  <si>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</si>
  <si>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</si>
  <si>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</si>
  <si>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</si>
  <si>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</si>
  <si>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</si>
  <si>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</si>
  <si>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</si>
  <si>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</si>
  <si>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</si>
  <si>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</si>
  <si>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</si>
  <si>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</si>
  <si>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</si>
  <si>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</si>
  <si>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</si>
  <si>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</si>
  <si>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</si>
  <si>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</si>
  <si>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</si>
  <si>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</si>
  <si>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</si>
  <si>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</si>
  <si>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</si>
  <si>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</si>
  <si>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</si>
  <si>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</si>
  <si>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</si>
  <si>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</si>
  <si>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</si>
  <si>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</si>
  <si>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</si>
  <si>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</si>
  <si>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</si>
  <si>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</si>
  <si>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</si>
  <si>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</si>
  <si>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</si>
  <si>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</si>
  <si>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</si>
  <si>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</si>
  <si>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</si>
  <si>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</si>
  <si>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</si>
  <si>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</si>
  <si>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</si>
  <si>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</si>
  <si>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</si>
  <si>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</si>
  <si>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</si>
  <si>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</si>
  <si>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</si>
  <si>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</si>
  <si>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</si>
  <si>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</si>
  <si>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</si>
  <si>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</si>
  <si>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</si>
  <si>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</si>
  <si>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</si>
  <si>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</si>
  <si>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</si>
  <si>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</si>
  <si>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</si>
  <si>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</si>
  <si>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</si>
  <si>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</si>
  <si>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</si>
  <si>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</si>
  <si>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</si>
  <si>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</si>
  <si>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</si>
  <si>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</si>
  <si>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</si>
  <si>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</si>
  <si>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</si>
  <si>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</si>
  <si>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</si>
  <si>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</si>
  <si>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</si>
  <si>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</si>
  <si>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</si>
  <si>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</si>
  <si>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</si>
  <si>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</si>
  <si>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</si>
  <si>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</si>
  <si>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</si>
  <si>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</si>
  <si>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</si>
  <si>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</si>
  <si>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</si>
  <si>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</si>
  <si>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</si>
  <si>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</si>
  <si>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</si>
  <si>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</si>
  <si>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</si>
  <si>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</si>
  <si>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</si>
  <si>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</si>
  <si>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</si>
  <si>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</si>
  <si>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</si>
  <si>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</si>
  <si>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</si>
  <si>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</si>
  <si>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</si>
  <si>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</si>
  <si>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</si>
  <si>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</si>
  <si>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</si>
  <si>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</si>
  <si>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</si>
  <si>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</si>
  <si>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</si>
  <si>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</si>
  <si>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</si>
  <si>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</si>
  <si>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</si>
  <si>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</si>
  <si>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</si>
  <si>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</si>
  <si>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</si>
  <si>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</si>
  <si>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</si>
  <si>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</si>
  <si>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</si>
  <si>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</si>
  <si>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</si>
  <si>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</si>
  <si>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</si>
  <si>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</si>
  <si>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</si>
  <si>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</si>
  <si>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</si>
  <si>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</si>
  <si>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</si>
  <si>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</si>
  <si>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</si>
  <si>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</si>
  <si>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</si>
  <si>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</si>
  <si>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</si>
  <si>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</si>
  <si>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</si>
  <si>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</si>
  <si>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</si>
  <si>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</si>
  <si>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</si>
  <si>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</si>
  <si>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</si>
  <si>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</si>
  <si>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</si>
  <si>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</si>
  <si>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</si>
  <si>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</si>
  <si>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</si>
  <si>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</si>
  <si>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</si>
  <si>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</si>
  <si>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</si>
  <si>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</si>
  <si>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</si>
  <si>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</si>
  <si>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</si>
  <si>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</si>
  <si>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</si>
  <si>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</si>
  <si>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</si>
  <si>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</si>
  <si>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</si>
  <si>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</si>
  <si>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</si>
  <si>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</si>
  <si>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</si>
  <si>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</si>
  <si>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</si>
  <si>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</si>
  <si>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</si>
  <si>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</si>
  <si>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</si>
  <si>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</si>
  <si>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</si>
  <si>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</si>
  <si>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</si>
  <si>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</si>
  <si>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</si>
  <si>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</si>
  <si>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</si>
  <si>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</si>
  <si>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</si>
  <si>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</si>
  <si>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</si>
  <si>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</si>
  <si>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</si>
  <si>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</si>
  <si>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</si>
  <si>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</si>
  <si>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</si>
  <si>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</si>
  <si>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</si>
  <si>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</si>
  <si>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</si>
  <si>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</si>
  <si>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</si>
  <si>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</si>
  <si>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</si>
  <si>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</si>
  <si>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</si>
  <si>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</si>
  <si>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</si>
  <si>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</si>
  <si>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</si>
  <si>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</si>
  <si>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</si>
  <si>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</si>
  <si>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</si>
  <si>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</si>
  <si>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</si>
  <si>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</si>
  <si>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</si>
  <si>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</si>
  <si>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</si>
  <si>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</si>
  <si>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</si>
  <si>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</si>
  <si>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</si>
  <si>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</si>
  <si>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</si>
  <si>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</si>
  <si>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</si>
  <si>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</si>
  <si>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</si>
  <si>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</si>
  <si>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</si>
  <si>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</si>
  <si>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</si>
  <si>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</si>
  <si>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</si>
  <si>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</si>
  <si>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</si>
  <si>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</si>
  <si>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</si>
  <si>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</si>
  <si>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</si>
  <si>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</si>
  <si>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</si>
  <si>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</si>
  <si>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</si>
  <si>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</si>
  <si>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</si>
  <si>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</si>
  <si>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</si>
  <si>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</si>
  <si>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</si>
  <si>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</si>
  <si>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</si>
  <si>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</si>
  <si>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</si>
  <si>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</si>
  <si>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</si>
  <si>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</si>
  <si>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</si>
  <si>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</si>
  <si>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</si>
  <si>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</si>
  <si>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</si>
  <si>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</si>
  <si>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</si>
  <si>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</si>
  <si>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</si>
  <si>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</si>
  <si>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</si>
  <si>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</si>
  <si>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</si>
  <si>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</si>
  <si>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</si>
  <si>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</si>
  <si>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</si>
  <si>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</si>
  <si>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</si>
  <si>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</si>
  <si>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</si>
  <si>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</si>
  <si>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</si>
  <si>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</si>
  <si>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</si>
  <si>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</si>
  <si>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</si>
  <si>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</si>
  <si>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</si>
  <si>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</si>
  <si>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</si>
  <si>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</si>
  <si>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</si>
  <si>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</si>
  <si>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</si>
  <si>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</si>
  <si>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</si>
  <si>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</si>
  <si>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</si>
  <si>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</si>
  <si>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</si>
  <si>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</si>
  <si>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</si>
  <si>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</si>
  <si>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</si>
  <si>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</si>
  <si>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</si>
  <si>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</si>
  <si>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</si>
  <si>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</si>
  <si>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</si>
  <si>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</si>
  <si>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</si>
  <si>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</si>
  <si>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</si>
  <si>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</si>
  <si>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</si>
  <si>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</si>
  <si>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</si>
  <si>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</si>
  <si>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</si>
  <si>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</si>
  <si>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</si>
  <si>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</si>
  <si>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</si>
  <si>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</si>
  <si>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</si>
  <si>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</si>
  <si>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</si>
  <si>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</si>
  <si>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</si>
  <si>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</si>
  <si>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</si>
  <si>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</si>
  <si>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</si>
  <si>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</si>
  <si>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</si>
  <si>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</si>
  <si>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</si>
  <si>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</si>
  <si>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</si>
  <si>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</si>
  <si>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</si>
  <si>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</si>
  <si>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</si>
  <si>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</si>
  <si>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</si>
  <si>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</si>
  <si>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</si>
  <si>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</si>
  <si>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</si>
  <si>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</si>
  <si>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</si>
  <si>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</si>
  <si>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</si>
  <si>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</si>
  <si>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</si>
  <si>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</si>
  <si>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</si>
  <si>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</si>
  <si>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</si>
  <si>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</si>
  <si>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</si>
  <si>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</si>
  <si>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</si>
  <si>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</si>
  <si>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</si>
  <si>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</si>
  <si>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</si>
  <si>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</si>
  <si>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</si>
  <si>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</si>
  <si>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</si>
  <si>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</si>
  <si>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</si>
  <si>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</si>
  <si>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</si>
  <si>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</si>
  <si>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</si>
  <si>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</si>
  <si>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</si>
  <si>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</si>
  <si>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</si>
  <si>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</si>
  <si>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</si>
  <si>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</si>
  <si>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</si>
  <si>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</si>
  <si>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</si>
  <si>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</si>
  <si>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</si>
  <si>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</si>
  <si>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</si>
  <si>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</si>
  <si>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</si>
  <si>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</si>
  <si>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</si>
  <si>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</si>
  <si>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</si>
  <si>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</si>
  <si>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</si>
  <si>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</si>
  <si>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</si>
  <si>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</si>
  <si>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</si>
  <si>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</si>
  <si>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</si>
  <si>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</si>
  <si>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</si>
  <si>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</si>
  <si>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</si>
  <si>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</si>
  <si>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</si>
  <si>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</si>
  <si>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</si>
  <si>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</si>
  <si>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</si>
  <si>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</si>
  <si>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</si>
  <si>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</si>
  <si>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</si>
  <si>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</si>
  <si>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</si>
  <si>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</si>
  <si>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</si>
  <si>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</si>
  <si>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</si>
  <si>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</si>
  <si>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</si>
  <si>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</si>
  <si>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</si>
  <si>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</si>
  <si>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</si>
  <si>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</si>
  <si>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</si>
  <si>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</si>
  <si>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</si>
  <si>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</si>
  <si>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</si>
  <si>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</si>
  <si>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</si>
  <si>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</si>
  <si>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</si>
  <si>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</si>
  <si>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</si>
  <si>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</si>
  <si>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</si>
  <si>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</si>
  <si>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</si>
  <si>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</si>
  <si>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</si>
  <si>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</si>
  <si>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</si>
  <si>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</si>
  <si>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</si>
  <si>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</si>
  <si>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</si>
  <si>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</si>
  <si>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</si>
  <si>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</si>
  <si>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</si>
  <si>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</si>
  <si>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</si>
  <si>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</si>
  <si>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</si>
  <si>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</si>
  <si>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</si>
  <si>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</si>
  <si>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</si>
  <si>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</si>
  <si>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</si>
  <si>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</si>
  <si>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</si>
  <si>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</si>
  <si>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</si>
  <si>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</si>
  <si>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</si>
  <si>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</si>
  <si>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</si>
  <si>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</si>
  <si>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</si>
  <si>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</si>
  <si>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</si>
  <si>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</si>
  <si>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</si>
  <si>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</si>
  <si>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</si>
  <si>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</si>
  <si>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</si>
  <si>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</si>
  <si>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</si>
  <si>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</si>
  <si>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</si>
  <si>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</si>
  <si>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</si>
  <si>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</si>
  <si>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</si>
  <si>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</si>
  <si>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</si>
  <si>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</si>
  <si>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</si>
  <si>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</si>
  <si>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</si>
  <si>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</si>
  <si>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</si>
  <si>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</si>
  <si>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</si>
  <si>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</si>
  <si>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</si>
  <si>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</si>
  <si>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</si>
  <si>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</si>
  <si>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</si>
  <si>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</si>
  <si>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</si>
  <si>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</si>
  <si>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</si>
  <si>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</si>
  <si>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</si>
  <si>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</si>
  <si>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</si>
  <si>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</si>
  <si>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</si>
  <si>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</si>
  <si>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</si>
  <si>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</si>
  <si>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</si>
  <si>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</si>
  <si>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</si>
  <si>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</si>
  <si>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</si>
  <si>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</si>
  <si>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</si>
  <si>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</si>
  <si>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</si>
  <si>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</si>
  <si>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</si>
  <si>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</si>
  <si>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</si>
  <si>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</si>
  <si>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</si>
  <si>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</si>
  <si>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</si>
  <si>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</si>
  <si>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</si>
  <si>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</si>
  <si>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</si>
  <si>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</si>
  <si>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</si>
  <si>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</si>
  <si>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</si>
  <si>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</si>
  <si>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</si>
  <si>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</si>
  <si>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</si>
  <si>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</si>
  <si>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</si>
  <si>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</si>
  <si>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</si>
  <si>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</si>
  <si>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</si>
  <si>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</si>
  <si>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</si>
  <si>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</si>
  <si>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</si>
  <si>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</si>
  <si>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</si>
  <si>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</si>
  <si>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</si>
  <si>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</si>
  <si>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</si>
  <si>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</si>
  <si>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</si>
  <si>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</si>
  <si>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</si>
  <si>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</si>
  <si>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</si>
  <si>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</si>
  <si>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</si>
  <si>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</si>
  <si>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</si>
  <si>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</si>
  <si>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</si>
  <si>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</si>
  <si>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</si>
  <si>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</si>
  <si>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</si>
  <si>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</si>
  <si>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</si>
  <si>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</si>
  <si>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</si>
  <si>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</si>
  <si>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</si>
  <si>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</si>
  <si>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</si>
  <si>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</si>
  <si>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</si>
  <si>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</si>
  <si>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</si>
  <si>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</si>
  <si>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</si>
  <si>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</si>
  <si>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</si>
  <si>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</si>
  <si>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</si>
  <si>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</si>
  <si>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</si>
  <si>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</si>
  <si>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</si>
  <si>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</si>
  <si>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</si>
  <si>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</si>
  <si>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</si>
  <si>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</si>
  <si>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</si>
  <si>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</si>
  <si>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</si>
  <si>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</si>
  <si>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</si>
  <si>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</si>
  <si>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</si>
  <si>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</si>
  <si>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</si>
  <si>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</si>
  <si>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</si>
  <si>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</si>
  <si>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</si>
  <si>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</si>
  <si>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</si>
  <si>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</si>
  <si>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</si>
  <si>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</si>
  <si>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</si>
  <si>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</si>
  <si>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</si>
  <si>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</si>
  <si>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</si>
  <si>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</si>
  <si>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</si>
  <si>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</si>
  <si>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</si>
  <si>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</si>
  <si>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</si>
  <si>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</si>
  <si>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</si>
  <si>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</si>
  <si>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</si>
  <si>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</si>
  <si>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</si>
  <si>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</si>
  <si>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</si>
  <si>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</si>
  <si>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</si>
  <si>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</si>
  <si>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</si>
  <si>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</si>
  <si>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</si>
  <si>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</si>
  <si>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</si>
  <si>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</si>
  <si>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</si>
  <si>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</si>
  <si>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</si>
  <si>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</si>
  <si>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</si>
  <si>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</si>
  <si>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</si>
  <si>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</si>
  <si>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</si>
  <si>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</si>
  <si>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</si>
  <si>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</si>
  <si>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</si>
  <si>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</si>
  <si>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</si>
  <si>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</si>
  <si>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</si>
  <si>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</si>
  <si>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</si>
  <si>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</si>
  <si>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</si>
  <si>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</si>
  <si>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</si>
  <si>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</si>
  <si>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</si>
  <si>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</si>
  <si>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</si>
  <si>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</si>
  <si>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</si>
  <si>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</si>
  <si>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</si>
  <si>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</si>
  <si>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</si>
  <si>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</si>
  <si>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</si>
  <si>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</si>
  <si>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</si>
  <si>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</si>
  <si>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</si>
  <si>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</si>
  <si>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</si>
  <si>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</si>
  <si>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</si>
  <si>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</si>
  <si>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</si>
  <si>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</si>
  <si>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</si>
  <si>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</si>
  <si>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</si>
  <si>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</si>
  <si>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</si>
  <si>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</si>
  <si>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</si>
  <si>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</si>
  <si>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</si>
  <si>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</si>
  <si>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</si>
  <si>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</si>
  <si>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</si>
  <si>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</si>
  <si>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</si>
  <si>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</si>
  <si>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</si>
  <si>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</si>
  <si>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</si>
  <si>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</si>
  <si>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</si>
  <si>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</si>
  <si>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</si>
  <si>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</si>
  <si>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</si>
  <si>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</si>
  <si>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</si>
  <si>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</si>
  <si>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</si>
  <si>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</si>
  <si>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</si>
  <si>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</si>
  <si>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</si>
  <si>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</si>
  <si>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</si>
  <si>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</si>
  <si>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</si>
  <si>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</si>
  <si>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</si>
  <si>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</si>
  <si>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</si>
  <si>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</si>
  <si>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</si>
  <si>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</si>
  <si>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</si>
  <si>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</si>
  <si>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</si>
  <si>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</si>
  <si>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</si>
  <si>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</si>
  <si>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</si>
  <si>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</si>
  <si>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</si>
  <si>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</si>
  <si>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</si>
  <si>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</si>
  <si>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</si>
  <si>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</si>
  <si>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</si>
  <si>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</si>
  <si>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</si>
  <si>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</si>
  <si>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</si>
  <si>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</si>
  <si>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</si>
  <si>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</si>
  <si>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</si>
  <si>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</si>
  <si>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</si>
  <si>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</si>
  <si>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</si>
  <si>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</si>
  <si>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</si>
  <si>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</si>
  <si>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</si>
  <si>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</si>
  <si>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</si>
  <si>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</si>
  <si>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</si>
  <si>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</si>
  <si>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</si>
  <si>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</si>
  <si>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</si>
  <si>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</si>
  <si>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</si>
  <si>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</si>
  <si>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</si>
  <si>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</si>
  <si>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</si>
  <si>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</si>
  <si>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</si>
  <si>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</si>
  <si>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</si>
  <si>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</si>
  <si>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</si>
  <si>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</si>
  <si>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</si>
  <si>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</si>
  <si>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</si>
  <si>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</si>
  <si>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</si>
  <si>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</si>
  <si>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</si>
  <si>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</si>
  <si>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</si>
  <si>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</si>
  <si>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</si>
  <si>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</si>
  <si>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</si>
  <si>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</si>
  <si>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</si>
  <si>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</si>
  <si>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</si>
  <si>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</si>
  <si>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</si>
  <si>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</si>
  <si>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</si>
  <si>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</si>
  <si>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</si>
  <si>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</si>
  <si>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</si>
  <si>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</si>
  <si>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</si>
  <si>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</si>
  <si>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</si>
  <si>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</si>
  <si>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</si>
  <si>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</si>
  <si>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</si>
  <si>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</si>
  <si>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</si>
  <si>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</si>
  <si>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</si>
  <si>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</si>
  <si>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</si>
  <si>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</si>
  <si>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</si>
  <si>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</si>
  <si>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</si>
  <si>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</si>
  <si>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</si>
  <si>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</si>
  <si>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</si>
  <si>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</si>
  <si>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</si>
  <si>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</si>
  <si>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</si>
  <si>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</si>
  <si>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</si>
  <si>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</si>
  <si>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</si>
  <si>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</si>
  <si>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</si>
  <si>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</si>
  <si>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</si>
  <si>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</si>
  <si>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</si>
  <si>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</si>
  <si>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</si>
  <si>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</si>
  <si>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</si>
  <si>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</si>
  <si>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</si>
  <si>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</si>
  <si>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</si>
  <si>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</si>
  <si>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</si>
  <si>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</si>
  <si>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</si>
  <si>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</si>
  <si>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</si>
  <si>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</si>
  <si>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</si>
  <si>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</si>
  <si>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</si>
  <si>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</si>
  <si>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</si>
  <si>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</si>
  <si>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</si>
  <si>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</si>
  <si>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</si>
  <si>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</si>
  <si>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</si>
  <si>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</si>
  <si>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</si>
  <si>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</si>
  <si>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</si>
  <si>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</si>
  <si>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</si>
  <si>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</si>
  <si>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</si>
  <si>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</si>
  <si>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</si>
  <si>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</si>
  <si>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</si>
  <si>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</si>
  <si>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</si>
  <si>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</si>
  <si>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</si>
  <si>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</si>
  <si>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</si>
  <si>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</si>
  <si>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</si>
  <si>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</si>
  <si>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</si>
  <si>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</si>
  <si>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</si>
  <si>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</si>
  <si>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</si>
  <si>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</si>
  <si>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</si>
  <si>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</si>
  <si>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</si>
  <si>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</si>
  <si>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</si>
  <si>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</si>
  <si>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</si>
  <si>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</si>
  <si>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</si>
  <si>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</si>
  <si>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</si>
  <si>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</si>
  <si>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</si>
  <si>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</si>
  <si>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</si>
  <si>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</si>
  <si>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</si>
  <si>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</si>
  <si>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</si>
  <si>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</si>
  <si>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</si>
  <si>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</si>
  <si>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</si>
  <si>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</si>
  <si>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</si>
  <si>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</si>
  <si>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</si>
  <si>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</si>
  <si>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</si>
  <si>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</si>
  <si>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</si>
  <si>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</si>
  <si>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</si>
  <si>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</si>
  <si>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</si>
  <si>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</si>
  <si>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</si>
  <si>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</si>
  <si>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</si>
  <si>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</si>
  <si>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</si>
  <si>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</si>
  <si>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</si>
  <si>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</si>
  <si>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</si>
  <si>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</si>
  <si>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</si>
  <si>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</si>
  <si>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</si>
  <si>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</si>
  <si>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</si>
  <si>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</si>
  <si>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</si>
  <si>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</si>
  <si>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</si>
  <si>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</si>
  <si>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</si>
  <si>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</si>
  <si>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</si>
  <si>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</si>
  <si>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</si>
  <si>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</si>
  <si>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</si>
  <si>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</si>
  <si>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</si>
  <si>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</si>
  <si>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</si>
  <si>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</si>
  <si>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</si>
  <si>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</si>
  <si>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</si>
  <si>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</si>
  <si>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</si>
  <si>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</si>
  <si>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</si>
  <si>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</si>
  <si>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</si>
  <si>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</si>
  <si>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</si>
  <si>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</si>
  <si>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</si>
  <si>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</si>
  <si>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</si>
  <si>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</si>
  <si>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</si>
  <si>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</si>
  <si>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</si>
  <si>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</si>
  <si>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</si>
  <si>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</si>
  <si>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</si>
  <si>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</si>
  <si>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</si>
  <si>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</si>
  <si>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</si>
  <si>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</si>
  <si>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</si>
  <si>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</si>
  <si>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</si>
  <si>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</si>
  <si>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</si>
  <si>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</si>
  <si>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</si>
  <si>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</si>
  <si>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</si>
  <si>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</si>
  <si>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</si>
  <si>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</si>
  <si>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</si>
  <si>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</si>
  <si>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</si>
  <si>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</si>
  <si>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</si>
  <si>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</si>
  <si>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</si>
  <si>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</si>
  <si>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</si>
  <si>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</si>
  <si>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</si>
  <si>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</si>
  <si>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</si>
  <si>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</si>
  <si>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</si>
  <si>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</si>
  <si>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</si>
  <si>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</si>
  <si>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</si>
  <si>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</si>
  <si>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</si>
  <si>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</si>
  <si>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</si>
  <si>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</si>
  <si>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</si>
  <si>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</si>
  <si>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</si>
  <si>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</si>
  <si>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</si>
  <si>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</si>
  <si>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</si>
  <si>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</si>
  <si>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</si>
  <si>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</si>
  <si>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</si>
  <si>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</si>
  <si>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</si>
  <si>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</si>
  <si>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</si>
  <si>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</si>
  <si>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</si>
  <si>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</si>
  <si>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</si>
  <si>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</si>
  <si>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</si>
  <si>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</si>
  <si>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</si>
  <si>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</si>
  <si>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</si>
  <si>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</si>
  <si>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</si>
  <si>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</si>
  <si>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</si>
  <si>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</si>
  <si>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</si>
  <si>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</si>
  <si>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</si>
  <si>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</si>
  <si>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</si>
  <si>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</si>
  <si>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</si>
  <si>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</si>
  <si>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</si>
  <si>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</si>
  <si>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</si>
  <si>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</si>
  <si>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</si>
  <si>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</si>
  <si>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</si>
  <si>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</si>
  <si>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</si>
  <si>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</si>
  <si>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</si>
  <si>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</si>
  <si>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</si>
  <si>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</si>
  <si>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</si>
  <si>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</si>
  <si>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</si>
  <si>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</si>
  <si>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</si>
  <si>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</si>
  <si>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</si>
  <si>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</si>
  <si>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</si>
  <si>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</si>
  <si>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</si>
  <si>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</si>
  <si>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</si>
  <si>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</si>
  <si>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</si>
  <si>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</si>
  <si>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</si>
  <si>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</si>
  <si>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</si>
  <si>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</si>
  <si>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</si>
  <si>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</si>
  <si>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</si>
  <si>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</si>
  <si>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</si>
  <si>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</si>
  <si>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</si>
  <si>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</si>
  <si>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</si>
  <si>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</si>
  <si>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</si>
  <si>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</si>
  <si>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</si>
  <si>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</si>
  <si>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</si>
  <si>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</si>
  <si>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</si>
  <si>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</si>
  <si>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</si>
  <si>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</si>
  <si>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</si>
  <si>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</si>
  <si>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</si>
  <si>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</si>
  <si>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</si>
  <si>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</si>
  <si>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</si>
  <si>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</si>
  <si>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</si>
  <si>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</si>
  <si>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</si>
  <si>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</si>
  <si>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</si>
  <si>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</si>
  <si>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</si>
  <si>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</si>
  <si>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</si>
  <si>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</si>
  <si>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</si>
  <si>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</si>
  <si>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</si>
  <si>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</si>
  <si>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</si>
  <si>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</si>
  <si>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</si>
  <si>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</si>
  <si>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</si>
  <si>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</si>
  <si>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</si>
  <si>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</si>
  <si>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</si>
  <si>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</si>
  <si>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</si>
  <si>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</si>
  <si>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</si>
  <si>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</si>
  <si>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</si>
  <si>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</si>
  <si>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</si>
  <si>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</si>
  <si>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</si>
  <si>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</si>
  <si>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</si>
  <si>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</si>
  <si>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</si>
  <si>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</si>
  <si>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</si>
  <si>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</si>
  <si>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</si>
  <si>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</si>
  <si>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</si>
  <si>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</si>
  <si>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</si>
  <si>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</si>
  <si>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</si>
  <si>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</si>
  <si>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</si>
  <si>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</si>
  <si>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</si>
  <si>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</si>
  <si>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</si>
  <si>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</si>
  <si>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</si>
  <si>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</si>
  <si>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</si>
  <si>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</si>
  <si>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</si>
  <si>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</si>
  <si>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</si>
  <si>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</si>
  <si>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</si>
  <si>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</si>
  <si>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</si>
  <si>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</si>
  <si>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</si>
  <si>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</si>
  <si>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</si>
  <si>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</si>
  <si>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</si>
  <si>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</si>
  <si>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</si>
  <si>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</si>
  <si>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</si>
  <si>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</si>
  <si>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</si>
  <si>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</si>
  <si>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</si>
  <si>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</si>
  <si>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</si>
  <si>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</si>
  <si>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</si>
  <si>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</si>
  <si>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</si>
  <si>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</si>
  <si>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</si>
  <si>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</si>
  <si>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</si>
  <si>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</si>
  <si>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</si>
  <si>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</si>
  <si>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</si>
  <si>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</si>
  <si>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</si>
  <si>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</si>
  <si>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</si>
  <si>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</si>
  <si>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</si>
  <si>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</si>
  <si>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</si>
  <si>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</si>
  <si>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</si>
  <si>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</si>
  <si>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</si>
  <si>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</si>
  <si>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</si>
  <si>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</si>
  <si>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</si>
  <si>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</si>
  <si>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</si>
  <si>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</si>
  <si>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</si>
  <si>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</si>
  <si>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</si>
  <si>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</si>
  <si>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</si>
  <si>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</si>
  <si>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</si>
  <si>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</si>
  <si>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</si>
  <si>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</si>
  <si>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</si>
  <si>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</si>
  <si>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</si>
  <si>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</si>
  <si>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</si>
  <si>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</si>
  <si>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</si>
  <si>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</si>
  <si>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</si>
  <si>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</si>
  <si>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</si>
  <si>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</si>
  <si>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</si>
  <si>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</si>
  <si>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</si>
  <si>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</si>
  <si>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</si>
  <si>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</si>
  <si>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</si>
  <si>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</si>
  <si>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</si>
  <si>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</si>
  <si>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</si>
  <si>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</si>
  <si>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</si>
  <si>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</si>
  <si>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</si>
  <si>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</si>
  <si>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</si>
  <si>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</si>
  <si>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</si>
  <si>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</si>
  <si>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</si>
  <si>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</si>
  <si>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</si>
  <si>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</si>
  <si>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</si>
  <si>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</si>
  <si>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</si>
  <si>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</si>
  <si>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</si>
  <si>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</si>
  <si>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</si>
  <si>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</si>
  <si>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</si>
  <si>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</si>
  <si>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</si>
  <si>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</si>
  <si>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</si>
  <si>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</si>
  <si>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</si>
  <si>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</si>
  <si>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</si>
  <si>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</si>
  <si>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</si>
  <si>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</si>
  <si>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</si>
  <si>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</si>
  <si>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</si>
  <si>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</si>
  <si>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</si>
  <si>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</si>
  <si>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</si>
  <si>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</si>
  <si>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</si>
  <si>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</si>
  <si>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</si>
  <si>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</si>
  <si>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</si>
  <si>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</si>
  <si>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</si>
  <si>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</si>
  <si>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</si>
  <si>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</si>
  <si>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</si>
  <si>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</si>
  <si>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</si>
  <si>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</si>
  <si>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</si>
  <si>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</si>
  <si>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</si>
  <si>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</si>
  <si>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</si>
  <si>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</si>
  <si>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</si>
  <si>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</si>
  <si>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</si>
  <si>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</si>
  <si>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</si>
  <si>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</si>
  <si>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</si>
  <si>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</si>
  <si>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</si>
  <si>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</si>
  <si>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</si>
  <si>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</si>
  <si>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</si>
  <si>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</si>
  <si>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</si>
  <si>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</si>
  <si>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</si>
  <si>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</si>
  <si>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</si>
  <si>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</si>
  <si>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</si>
  <si>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</si>
  <si>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</si>
  <si>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</si>
  <si>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</si>
  <si>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</si>
  <si>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</si>
  <si>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</si>
  <si>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</si>
  <si>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</si>
  <si>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</si>
  <si>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</si>
  <si>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</si>
  <si>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</si>
  <si>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</si>
  <si>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</si>
  <si>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</si>
  <si>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</si>
  <si>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</si>
  <si>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</si>
  <si>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</si>
  <si>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</si>
  <si>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</si>
  <si>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</si>
  <si>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</si>
  <si>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</si>
  <si>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</si>
  <si>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</si>
  <si>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</si>
  <si>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</si>
  <si>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</si>
  <si>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</si>
  <si>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</si>
  <si>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</si>
  <si>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</si>
  <si>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</si>
  <si>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</si>
  <si>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</si>
  <si>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</si>
  <si>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</si>
  <si>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</si>
  <si>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</si>
  <si>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</si>
  <si>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</si>
  <si>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</si>
  <si>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</si>
  <si>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</si>
  <si>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</si>
  <si>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</si>
  <si>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</si>
  <si>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</si>
  <si>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</si>
  <si>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</si>
  <si>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</si>
  <si>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</si>
  <si>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</si>
  <si>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</si>
  <si>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</si>
  <si>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</si>
  <si>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</si>
  <si>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</si>
  <si>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</si>
  <si>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</si>
  <si>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</si>
  <si>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</si>
  <si>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</si>
  <si>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</si>
  <si>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</si>
  <si>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</si>
  <si>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</si>
  <si>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</si>
  <si>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</si>
  <si>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</si>
  <si>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</si>
  <si>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</si>
  <si>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</si>
  <si>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</si>
  <si>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</si>
  <si>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</si>
  <si>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</si>
  <si>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</si>
  <si>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</si>
  <si>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</si>
  <si>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</si>
  <si>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</si>
  <si>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</si>
  <si>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</si>
  <si>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</si>
  <si>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</si>
  <si>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</si>
  <si>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</si>
  <si>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</si>
  <si>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</si>
  <si>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</si>
  <si>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</si>
  <si>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</si>
  <si>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</si>
  <si>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</si>
  <si>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</si>
  <si>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</si>
  <si>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</si>
  <si>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</si>
  <si>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</si>
  <si>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</si>
  <si>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</si>
  <si>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</si>
  <si>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</si>
  <si>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</si>
  <si>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</si>
  <si>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</si>
  <si>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</si>
  <si>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</si>
  <si>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</si>
  <si>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</si>
  <si>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</si>
  <si>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</si>
  <si>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</si>
  <si>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</si>
  <si>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</si>
  <si>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</si>
  <si>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</si>
  <si>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</si>
  <si>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</si>
  <si>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</si>
  <si>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</si>
  <si>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</si>
  <si>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</si>
  <si>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</si>
  <si>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</si>
  <si>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</si>
  <si>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</si>
  <si>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</si>
  <si>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</si>
  <si>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</si>
  <si>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</si>
  <si>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</si>
  <si>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</si>
  <si>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</si>
  <si>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</si>
  <si>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</si>
  <si>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</si>
  <si>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</si>
  <si>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</si>
  <si>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</si>
  <si>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</si>
  <si>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</si>
  <si>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</si>
  <si>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</si>
  <si>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</si>
  <si>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</si>
  <si>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</si>
  <si>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</si>
  <si>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</si>
  <si>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</si>
  <si>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</si>
  <si>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</si>
  <si>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</si>
  <si>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</si>
  <si>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</si>
  <si>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</si>
  <si>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</si>
  <si>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</si>
  <si>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</si>
  <si>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</si>
  <si>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</si>
  <si>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</si>
  <si>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</si>
  <si>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</si>
  <si>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</si>
  <si>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</si>
  <si>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</si>
  <si>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</si>
  <si>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</si>
  <si>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</si>
  <si>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</si>
  <si>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</si>
  <si>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</si>
  <si>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</si>
  <si>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</si>
  <si>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</si>
  <si>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</si>
  <si>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</si>
  <si>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</si>
  <si>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</si>
  <si>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</si>
  <si>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</si>
  <si>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</si>
  <si>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</si>
  <si>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</si>
  <si>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</si>
  <si>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</si>
  <si>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</si>
  <si>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</si>
  <si>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</si>
  <si>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</si>
  <si>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</si>
  <si>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</si>
  <si>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</si>
  <si>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</si>
  <si>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</si>
  <si>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</si>
  <si>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</si>
  <si>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</si>
  <si>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</si>
  <si>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</si>
  <si>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</si>
  <si>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</si>
  <si>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</si>
  <si>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</si>
  <si>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</si>
  <si>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</si>
  <si>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</si>
  <si>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</si>
  <si>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</si>
  <si>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</si>
  <si>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</si>
  <si>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</si>
  <si>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</si>
  <si>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</si>
  <si>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</si>
  <si>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</si>
  <si>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</si>
  <si>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</si>
  <si>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</si>
  <si>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</si>
  <si>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</si>
  <si>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</si>
  <si>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</si>
  <si>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</si>
  <si>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</si>
  <si>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</si>
  <si>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</si>
  <si>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</si>
  <si>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</si>
  <si>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</si>
  <si>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</si>
  <si>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</si>
  <si>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</si>
  <si>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</si>
  <si>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</si>
  <si>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</si>
  <si>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</si>
  <si>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</si>
  <si>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</si>
  <si>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</si>
  <si>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</si>
  <si>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</si>
  <si>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</si>
  <si>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</si>
  <si>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</si>
  <si>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</si>
  <si>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</si>
  <si>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</si>
  <si>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</si>
  <si>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</si>
  <si>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</si>
  <si>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</si>
  <si>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</si>
  <si>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</si>
  <si>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</si>
  <si>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</si>
  <si>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</si>
  <si>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</si>
  <si>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</si>
  <si>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</si>
  <si>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</si>
  <si>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</si>
  <si>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</si>
  <si>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</si>
  <si>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</si>
  <si>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</si>
  <si>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</si>
  <si>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</si>
  <si>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</si>
  <si>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</si>
  <si>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</si>
  <si>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</si>
  <si>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</si>
  <si>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</si>
  <si>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</si>
  <si>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</si>
  <si>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</si>
  <si>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</si>
  <si>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</si>
  <si>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</si>
  <si>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</si>
  <si>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</si>
  <si>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</si>
  <si>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</si>
  <si>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</si>
  <si>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</si>
  <si>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</si>
  <si>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</si>
  <si>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</si>
  <si>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</si>
  <si>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</si>
  <si>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</si>
  <si>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</si>
  <si>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</si>
  <si>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</si>
  <si>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</si>
  <si>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</si>
  <si>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</si>
  <si>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</si>
  <si>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</si>
  <si>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</si>
  <si>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</si>
  <si>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</si>
  <si>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</si>
  <si>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</si>
  <si>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</si>
  <si>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</si>
  <si>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</si>
  <si>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</si>
  <si>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</si>
  <si>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</si>
  <si>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</si>
  <si>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</si>
  <si>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</si>
  <si>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</si>
  <si>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</si>
  <si>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</si>
  <si>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</si>
  <si>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</si>
  <si>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</si>
  <si>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</si>
  <si>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</si>
  <si>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</si>
  <si>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</si>
  <si>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</si>
  <si>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</si>
  <si>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</si>
  <si>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</si>
  <si>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</si>
  <si>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</si>
  <si>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</si>
  <si>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</si>
  <si>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</si>
  <si>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</si>
  <si>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</si>
  <si>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</si>
  <si>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</si>
  <si>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</si>
  <si>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</si>
  <si>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</si>
  <si>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</si>
  <si>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</si>
  <si>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</si>
  <si>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</si>
  <si>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</si>
  <si>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</si>
  <si>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</si>
  <si>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</si>
  <si>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</si>
  <si>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</si>
  <si>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</si>
  <si>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</si>
  <si>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</si>
  <si>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</si>
  <si>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</si>
  <si>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</si>
  <si>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</si>
  <si>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</si>
  <si>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</si>
  <si>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</si>
  <si>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</si>
  <si>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</si>
  <si>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</si>
  <si>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</si>
  <si>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</si>
  <si>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</si>
  <si>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</si>
  <si>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</si>
  <si>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</si>
  <si>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</si>
  <si>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</si>
  <si>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</si>
  <si>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</si>
  <si>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</si>
  <si>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</si>
  <si>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</si>
  <si>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</si>
  <si>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</si>
  <si>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</si>
  <si>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</si>
  <si>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</si>
  <si>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</si>
  <si>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</si>
  <si>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</si>
  <si>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</si>
  <si>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</si>
  <si>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</si>
  <si>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</si>
  <si>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</si>
  <si>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</si>
  <si>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</si>
  <si>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</si>
  <si>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</si>
  <si>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</si>
  <si>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</si>
  <si>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</si>
  <si>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</si>
  <si>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</si>
  <si>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</si>
  <si>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</si>
  <si>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</si>
  <si>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</si>
  <si>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</si>
  <si>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</si>
  <si>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</si>
  <si>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</si>
  <si>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</si>
  <si>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</si>
  <si>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</si>
  <si>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</si>
  <si>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</si>
  <si>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</si>
  <si>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</si>
  <si>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</si>
  <si>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</si>
  <si>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</si>
  <si>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</si>
  <si>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</si>
  <si>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</si>
  <si>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</si>
  <si>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</si>
  <si>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</si>
  <si>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</si>
  <si>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</si>
  <si>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</si>
  <si>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</si>
  <si>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</si>
  <si>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</si>
  <si>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</si>
  <si>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</si>
  <si>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</si>
  <si>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</si>
  <si>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</si>
  <si>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</si>
  <si>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</si>
  <si>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</si>
  <si>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</si>
  <si>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</si>
  <si>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</si>
  <si>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</si>
  <si>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</si>
  <si>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</si>
  <si>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</si>
  <si>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</si>
  <si>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</si>
  <si>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</si>
  <si>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</si>
  <si>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</si>
  <si>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</si>
  <si>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</si>
  <si>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</si>
  <si>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</si>
  <si>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</si>
  <si>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</si>
  <si>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</si>
  <si>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</si>
  <si>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</si>
  <si>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</si>
  <si>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</si>
  <si>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</si>
  <si>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</si>
  <si>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</si>
  <si>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</si>
  <si>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</si>
  <si>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</si>
  <si>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</si>
  <si>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</si>
  <si>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</si>
  <si>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</si>
  <si>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</si>
  <si>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</si>
  <si>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</si>
  <si>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</si>
  <si>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</si>
  <si>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</si>
  <si>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</si>
  <si>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</si>
  <si>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</si>
  <si>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</si>
  <si>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</si>
  <si>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</si>
  <si>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</si>
  <si>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</si>
  <si>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</si>
  <si>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</si>
  <si>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</si>
  <si>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</si>
  <si>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</si>
  <si>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</si>
  <si>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</si>
  <si>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</si>
  <si>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</si>
  <si>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</si>
  <si>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</si>
  <si>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</si>
  <si>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</si>
  <si>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</si>
  <si>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</si>
  <si>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</si>
  <si>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</si>
  <si>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</si>
  <si>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</si>
  <si>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</si>
  <si>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</si>
  <si>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</si>
  <si>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</si>
  <si>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</si>
  <si>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</si>
  <si>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</si>
  <si>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</si>
  <si>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</si>
  <si>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</si>
  <si>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</si>
  <si>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</si>
  <si>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</si>
  <si>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</si>
  <si>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</si>
  <si>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</si>
  <si>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</si>
  <si>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</si>
  <si>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</si>
  <si>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</si>
  <si>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</si>
  <si>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</si>
  <si>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</si>
  <si>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</si>
  <si>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</si>
  <si>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</si>
  <si>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</si>
  <si>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</si>
  <si>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</si>
  <si>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</si>
  <si>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</si>
  <si>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</si>
  <si>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</si>
  <si>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</si>
  <si>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</si>
  <si>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</si>
  <si>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</si>
  <si>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</si>
  <si>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</si>
  <si>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</si>
  <si>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</si>
  <si>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</si>
  <si>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</si>
  <si>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</si>
  <si>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</si>
  <si>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</si>
  <si>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</si>
  <si>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</si>
  <si>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</si>
  <si>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</si>
  <si>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</si>
  <si>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</si>
  <si>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</si>
  <si>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</si>
  <si>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</si>
  <si>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</si>
  <si>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</si>
  <si>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</si>
  <si>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</si>
  <si>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</si>
  <si>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</si>
  <si>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</si>
  <si>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</si>
  <si>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</si>
  <si>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</si>
  <si>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</si>
  <si>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</si>
  <si>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</si>
  <si>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</si>
  <si>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</si>
  <si>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</si>
  <si>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</si>
  <si>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</si>
  <si>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</si>
  <si>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</si>
  <si>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</si>
  <si>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</si>
  <si>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</si>
  <si>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</si>
  <si>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</si>
  <si>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</si>
  <si>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</si>
  <si>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</si>
  <si>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</si>
  <si>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</si>
  <si>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</si>
  <si>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</si>
  <si>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</si>
  <si>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</si>
  <si>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</si>
  <si>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</si>
  <si>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</si>
  <si>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</si>
  <si>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</si>
  <si>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</si>
  <si>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</si>
  <si>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</si>
  <si>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</si>
  <si>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</si>
  <si>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</si>
  <si>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</si>
  <si>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</si>
  <si>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</si>
  <si>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</si>
  <si>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</si>
  <si>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</si>
  <si>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</si>
  <si>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</si>
  <si>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</si>
  <si>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</si>
  <si>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</si>
  <si>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</si>
  <si>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</si>
  <si>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</si>
  <si>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</si>
  <si>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</si>
  <si>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</si>
  <si>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</si>
  <si>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</si>
  <si>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</si>
  <si>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</si>
  <si>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</si>
  <si>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</si>
  <si>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</si>
  <si>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</si>
  <si>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</si>
  <si>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</si>
  <si>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</si>
  <si>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</si>
  <si>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</si>
  <si>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</si>
  <si>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</si>
  <si>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</si>
  <si>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</si>
  <si>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</si>
  <si>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</si>
  <si>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</si>
  <si>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</si>
  <si>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</si>
  <si>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</si>
  <si>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</si>
  <si>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</si>
  <si>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</si>
  <si>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</si>
  <si>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</si>
  <si>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</si>
  <si>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</si>
  <si>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</si>
  <si>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</si>
  <si>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</si>
  <si>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</si>
  <si>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</si>
  <si>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</si>
  <si>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</si>
  <si>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</si>
  <si>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</si>
  <si>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</si>
  <si>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</si>
  <si>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</si>
  <si>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</si>
  <si>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</si>
  <si>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</si>
  <si>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</si>
  <si>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</si>
  <si>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</si>
  <si>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</si>
  <si>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</si>
  <si>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</si>
  <si>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</si>
  <si>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</si>
  <si>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</si>
  <si>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</si>
  <si>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</si>
  <si>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</si>
  <si>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</si>
  <si>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</si>
  <si>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</si>
  <si>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</si>
  <si>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</si>
  <si>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</si>
  <si>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</si>
  <si>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</si>
  <si>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</si>
  <si>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</si>
  <si>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</si>
  <si>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</si>
  <si>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</si>
  <si>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</si>
  <si>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</si>
  <si>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</si>
  <si>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</si>
  <si>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</si>
  <si>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</si>
  <si>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</si>
  <si>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</si>
  <si>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</si>
  <si>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</si>
  <si>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</si>
  <si>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</si>
  <si>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</si>
  <si>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</si>
  <si>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</si>
  <si>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</si>
  <si>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</si>
  <si>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</si>
  <si>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</si>
  <si>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</si>
  <si>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</si>
  <si>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</si>
  <si>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</si>
  <si>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</si>
  <si>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</si>
  <si>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</si>
  <si>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</si>
  <si>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</si>
  <si>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</si>
  <si>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</si>
  <si>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</si>
  <si>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</si>
  <si>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</si>
  <si>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</si>
  <si>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</si>
  <si>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</si>
  <si>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</si>
  <si>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</si>
  <si>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</si>
  <si>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</si>
  <si>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</si>
  <si>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</si>
  <si>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</si>
  <si>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</si>
  <si>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</si>
  <si>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</si>
  <si>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</si>
  <si>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</si>
  <si>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</si>
  <si>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</si>
  <si>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</si>
  <si>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</si>
  <si>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</si>
  <si>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</si>
  <si>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</si>
  <si>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</si>
  <si>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</si>
  <si>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</si>
  <si>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</si>
  <si>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</si>
  <si>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</si>
  <si>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</si>
  <si>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</si>
  <si>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</si>
  <si>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</si>
  <si>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</si>
  <si>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</si>
  <si>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</si>
  <si>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</si>
  <si>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</si>
  <si>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</si>
  <si>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</si>
  <si>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</si>
  <si>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</si>
  <si>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</si>
  <si>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</si>
  <si>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</si>
  <si>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</si>
  <si>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</si>
  <si>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</si>
  <si>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</si>
  <si>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</si>
  <si>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</si>
  <si>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</si>
  <si>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</si>
  <si>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</si>
  <si>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</si>
  <si>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</si>
  <si>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</si>
  <si>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</si>
  <si>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</si>
  <si>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</si>
  <si>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</si>
  <si>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</si>
  <si>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</si>
  <si>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</si>
  <si>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</si>
  <si>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</si>
  <si>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</si>
  <si>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</si>
  <si>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</si>
  <si>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</si>
  <si>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</si>
  <si>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</si>
  <si>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</si>
  <si>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</si>
  <si>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</si>
  <si>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</si>
  <si>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</si>
  <si>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</si>
  <si>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</si>
  <si>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</si>
  <si>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</si>
  <si>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</si>
  <si>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</si>
  <si>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</si>
  <si>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</si>
  <si>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</si>
  <si>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</si>
  <si>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</si>
  <si>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</si>
  <si>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</si>
  <si>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</si>
  <si>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</si>
  <si>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</si>
  <si>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</si>
  <si>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</si>
  <si>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</si>
  <si>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</si>
  <si>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</si>
  <si>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</si>
  <si>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</si>
  <si>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</si>
  <si>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</si>
  <si>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</si>
  <si>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</si>
  <si>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</si>
  <si>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</si>
  <si>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</si>
  <si>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</si>
  <si>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</si>
  <si>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</si>
  <si>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</si>
  <si>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</si>
  <si>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</si>
  <si>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</si>
  <si>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</si>
  <si>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</si>
  <si>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</si>
  <si>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</si>
  <si>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</si>
  <si>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</si>
  <si>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</si>
  <si>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</si>
  <si>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</si>
  <si>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</si>
  <si>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</si>
  <si>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</si>
  <si>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</si>
  <si>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</si>
  <si>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</si>
  <si>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</si>
  <si>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</si>
  <si>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</si>
  <si>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</si>
  <si>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</si>
  <si>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</si>
  <si>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</si>
  <si>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</si>
  <si>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</si>
  <si>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</si>
  <si>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</si>
  <si>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</si>
  <si>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</si>
  <si>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</si>
  <si>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</si>
  <si>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</si>
  <si>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</si>
  <si>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</si>
  <si>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</si>
  <si>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</si>
  <si>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</si>
  <si>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</si>
  <si>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</si>
  <si>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</si>
  <si>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</si>
  <si>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</si>
  <si>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</si>
  <si>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</si>
  <si>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</si>
  <si>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</si>
  <si>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</si>
  <si>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</si>
  <si>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</si>
  <si>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</si>
  <si>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</si>
  <si>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</si>
  <si>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</si>
  <si>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</si>
  <si>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</si>
  <si>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</si>
  <si>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</si>
  <si>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</si>
  <si>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</si>
  <si>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</si>
  <si>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</si>
  <si>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</si>
  <si>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</si>
  <si>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</si>
  <si>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</si>
  <si>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</si>
  <si>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</si>
  <si>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</si>
  <si>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</si>
  <si>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</si>
  <si>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</si>
  <si>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</si>
  <si>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</si>
  <si>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</si>
  <si>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</si>
  <si>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</si>
  <si>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</si>
  <si>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</si>
  <si>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</si>
  <si>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</si>
  <si>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</si>
  <si>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</si>
  <si>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</si>
  <si>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</si>
  <si>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</si>
  <si>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</si>
  <si>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</si>
  <si>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</si>
  <si>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</si>
  <si>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</si>
  <si>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</si>
  <si>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</si>
  <si>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</si>
  <si>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</si>
  <si>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</si>
  <si>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</si>
  <si>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</si>
  <si>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</si>
  <si>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</si>
  <si>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</si>
  <si>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</si>
  <si>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</si>
  <si>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</si>
  <si>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</si>
  <si>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</si>
  <si>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</si>
  <si>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</si>
  <si>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</si>
  <si>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</si>
  <si>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</si>
  <si>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</si>
  <si>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</si>
  <si>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</si>
  <si>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</si>
  <si>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</si>
  <si>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</si>
  <si>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</si>
  <si>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</si>
  <si>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</si>
  <si>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</si>
  <si>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</si>
  <si>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</si>
  <si>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</si>
  <si>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</si>
  <si>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</si>
  <si>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</si>
  <si>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</si>
  <si>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</si>
  <si>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</si>
  <si>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</si>
  <si>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</si>
  <si>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</si>
  <si>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</si>
  <si>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</si>
  <si>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</si>
  <si>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</si>
  <si>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</si>
  <si>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</si>
  <si>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</si>
  <si>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</si>
  <si>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</si>
  <si>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</si>
  <si>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</si>
  <si>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</si>
  <si>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</si>
  <si>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</si>
  <si>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</si>
  <si>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</si>
  <si>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</si>
  <si>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</si>
  <si>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</si>
  <si>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</si>
  <si>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</si>
  <si>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</si>
  <si>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</si>
  <si>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</si>
  <si>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</si>
  <si>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</si>
  <si>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</si>
  <si>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</si>
  <si>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</si>
  <si>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</si>
  <si>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</si>
  <si>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</si>
  <si>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</si>
  <si>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</si>
  <si>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</si>
  <si>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</si>
  <si>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</si>
  <si>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</si>
  <si>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</si>
  <si>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</si>
  <si>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</si>
  <si>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</si>
  <si>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</si>
  <si>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</si>
  <si>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</si>
  <si>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</si>
  <si>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</si>
  <si>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</si>
  <si>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</si>
  <si>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</si>
  <si>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</si>
  <si>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</si>
  <si>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</si>
  <si>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</si>
  <si>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</si>
  <si>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</si>
  <si>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</si>
  <si>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</si>
  <si>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</si>
  <si>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</si>
  <si>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</si>
  <si>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</si>
  <si>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</si>
  <si>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</si>
  <si>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</si>
  <si>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</si>
  <si>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</si>
  <si>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</si>
  <si>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</si>
  <si>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</si>
  <si>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</si>
  <si>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</si>
  <si>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</si>
  <si>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</si>
  <si>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</si>
  <si>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</si>
  <si>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</si>
  <si>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</si>
  <si>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</si>
  <si>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</si>
  <si>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</si>
  <si>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</si>
  <si>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</si>
  <si>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</si>
  <si>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</si>
  <si>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</si>
  <si>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</si>
  <si>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</si>
  <si>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</si>
  <si>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</si>
  <si>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</si>
  <si>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</si>
  <si>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</si>
  <si>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</si>
  <si>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</si>
  <si>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</si>
  <si>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</si>
  <si>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</si>
  <si>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</si>
  <si>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</si>
  <si>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</si>
  <si>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</si>
  <si>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</si>
  <si>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</si>
  <si>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</si>
  <si>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</si>
  <si>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</si>
  <si>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</si>
  <si>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</si>
  <si>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</si>
  <si>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</si>
  <si>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</si>
  <si>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</si>
  <si>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</si>
  <si>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</si>
  <si>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</si>
  <si>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</si>
  <si>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</si>
  <si>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</si>
  <si>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</si>
  <si>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</si>
  <si>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</si>
  <si>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</si>
  <si>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</si>
  <si>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</si>
  <si>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</si>
  <si>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</si>
  <si>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</si>
  <si>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</si>
  <si>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</si>
  <si>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</si>
  <si>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</si>
  <si>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</si>
  <si>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</si>
  <si>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</si>
  <si>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</si>
  <si>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</si>
  <si>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</si>
  <si>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</si>
  <si>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</si>
  <si>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</si>
  <si>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</si>
  <si>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</si>
  <si>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</si>
  <si>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</si>
  <si>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</si>
  <si>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</si>
  <si>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</si>
  <si>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</si>
  <si>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</si>
  <si>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</si>
  <si>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</si>
  <si>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</si>
  <si>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</si>
  <si>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</si>
  <si>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</si>
  <si>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</si>
  <si>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</si>
  <si>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</si>
  <si>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</si>
  <si>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</si>
  <si>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</si>
  <si>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</si>
  <si>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</si>
  <si>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</si>
  <si>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</si>
  <si>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</si>
  <si>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</si>
  <si>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</si>
  <si>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</si>
  <si>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</si>
  <si>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</si>
  <si>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</si>
  <si>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</si>
  <si>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</si>
  <si>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</si>
  <si>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</si>
  <si>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</si>
  <si>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</si>
  <si>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</si>
  <si>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</si>
  <si>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</si>
  <si>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</si>
  <si>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</si>
  <si>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</si>
  <si>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</si>
  <si>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</si>
  <si>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</si>
  <si>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</si>
  <si>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</si>
  <si>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</si>
  <si>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</si>
  <si>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</si>
  <si>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</si>
  <si>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</si>
  <si>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</si>
  <si>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</si>
  <si>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</si>
  <si>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</si>
  <si>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</si>
  <si>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</si>
  <si>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</si>
  <si>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</si>
  <si>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</si>
  <si>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</si>
  <si>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</si>
  <si>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</si>
  <si>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</si>
  <si>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</si>
  <si>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</si>
  <si>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</si>
  <si>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</si>
  <si>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</si>
  <si>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</si>
  <si>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</si>
  <si>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</si>
  <si>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</si>
  <si>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</si>
  <si>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</si>
  <si>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</si>
  <si>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</si>
  <si>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</si>
  <si>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</si>
  <si>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</si>
  <si>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</si>
  <si>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</si>
  <si>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</si>
  <si>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</si>
  <si>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</si>
  <si>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</si>
  <si>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</si>
  <si>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</si>
  <si>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</si>
  <si>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</si>
  <si>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</si>
  <si>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</si>
  <si>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</si>
  <si>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</si>
  <si>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</si>
  <si>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</si>
  <si>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</si>
  <si>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</si>
  <si>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</si>
  <si>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</si>
  <si>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</si>
  <si>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</si>
  <si>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</si>
  <si>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</si>
  <si>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</si>
  <si>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</si>
  <si>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</si>
  <si>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</si>
  <si>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</si>
  <si>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</si>
  <si>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</si>
  <si>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</si>
  <si>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</si>
  <si>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</si>
  <si>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</si>
  <si>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</si>
  <si>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</si>
  <si>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</si>
  <si>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</si>
  <si>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</si>
  <si>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</si>
  <si>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</si>
  <si>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</si>
  <si>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</si>
  <si>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</si>
  <si>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</si>
  <si>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</si>
  <si>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</si>
  <si>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</si>
  <si>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</si>
  <si>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</si>
  <si>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</si>
  <si>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</si>
  <si>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</si>
  <si>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</si>
  <si>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</si>
  <si>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</si>
  <si>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</si>
  <si>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</si>
  <si>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</si>
  <si>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</si>
  <si>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</si>
  <si>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</si>
  <si>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</si>
  <si>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</si>
  <si>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</si>
  <si>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</si>
  <si>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</si>
  <si>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</si>
  <si>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</si>
  <si>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</si>
  <si>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</si>
  <si>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</si>
  <si>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</si>
  <si>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</si>
  <si>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</si>
  <si>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</si>
  <si>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</si>
  <si>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</si>
  <si>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</si>
  <si>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</si>
  <si>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</si>
  <si>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</si>
  <si>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</si>
  <si>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</si>
  <si>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</si>
  <si>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</si>
  <si>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</si>
  <si>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</si>
  <si>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</si>
  <si>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</si>
  <si>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</si>
  <si>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</si>
  <si>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</si>
  <si>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</si>
  <si>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</si>
  <si>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</si>
  <si>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</si>
  <si>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</si>
  <si>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</si>
  <si>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</si>
  <si>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</si>
  <si>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</si>
  <si>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</si>
  <si>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</si>
  <si>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</si>
  <si>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</si>
  <si>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</si>
  <si>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</si>
  <si>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</si>
  <si>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</si>
  <si>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</si>
  <si>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</si>
  <si>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</si>
  <si>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</si>
  <si>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</si>
  <si>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</si>
  <si>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</si>
  <si>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</si>
  <si>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</si>
  <si>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</si>
  <si>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</si>
  <si>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</si>
  <si>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</si>
  <si>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</si>
  <si>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</si>
  <si>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</si>
  <si>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</si>
  <si>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</si>
  <si>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</si>
  <si>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</si>
  <si>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</si>
  <si>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</si>
  <si>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</si>
  <si>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</si>
  <si>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</si>
  <si>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</si>
  <si>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</si>
  <si>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</si>
  <si>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</si>
  <si>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</si>
  <si>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</si>
  <si>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</si>
  <si>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</si>
  <si>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</si>
  <si>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</si>
  <si>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</si>
  <si>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</si>
  <si>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</si>
  <si>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</si>
  <si>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</si>
  <si>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</si>
  <si>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</si>
  <si>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</si>
  <si>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</si>
  <si>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</si>
  <si>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</si>
  <si>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</si>
  <si>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</si>
  <si>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</si>
  <si>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</si>
  <si>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</si>
  <si>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</si>
  <si>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</si>
  <si>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</si>
  <si>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</si>
  <si>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</si>
  <si>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</si>
  <si>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</si>
  <si>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</si>
  <si>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</si>
  <si>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</si>
  <si>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</si>
  <si>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</si>
  <si>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</si>
  <si>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</si>
  <si>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</si>
  <si>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</si>
  <si>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</si>
  <si>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</si>
  <si>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</si>
  <si>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</si>
  <si>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</si>
  <si>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</si>
  <si>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</si>
  <si>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</si>
  <si>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</si>
  <si>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</si>
  <si>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</si>
  <si>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</si>
  <si>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</si>
  <si>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</si>
  <si>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</si>
  <si>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</si>
  <si>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</si>
  <si>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</si>
  <si>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</si>
  <si>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</si>
  <si>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</si>
  <si>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</si>
  <si>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</si>
  <si>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</si>
  <si>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</si>
  <si>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</si>
  <si>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</si>
  <si>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</si>
  <si>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</si>
  <si>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</si>
  <si>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</si>
  <si>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</si>
  <si>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</si>
  <si>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</si>
  <si>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</si>
  <si>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</si>
  <si>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</si>
  <si>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</si>
  <si>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</si>
  <si>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</si>
  <si>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</si>
  <si>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</si>
  <si>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</si>
  <si>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</si>
  <si>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</si>
  <si>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</si>
  <si>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</si>
  <si>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</si>
  <si>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</si>
  <si>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</si>
  <si>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</si>
  <si>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</si>
  <si>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</si>
  <si>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</si>
  <si>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</si>
  <si>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</si>
  <si>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</si>
  <si>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</si>
  <si>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</si>
  <si>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</si>
  <si>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</si>
  <si>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</si>
  <si>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</si>
  <si>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</si>
  <si>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</si>
  <si>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</si>
  <si>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</si>
  <si>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</si>
  <si>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</si>
  <si>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</si>
  <si>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</si>
  <si>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</si>
  <si>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</si>
  <si>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</si>
  <si>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</si>
  <si>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</si>
  <si>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</si>
  <si>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</si>
  <si>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</si>
  <si>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</si>
  <si>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</si>
  <si>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</si>
  <si>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</si>
  <si>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</si>
  <si>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</si>
  <si>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</si>
  <si>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</si>
  <si>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</si>
  <si>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</si>
  <si>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</si>
  <si>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</si>
  <si>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</si>
  <si>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</si>
  <si>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</si>
  <si>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</si>
  <si>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</si>
  <si>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</si>
  <si>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</si>
  <si>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</si>
  <si>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</si>
  <si>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</si>
  <si>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</si>
  <si>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</si>
  <si>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</si>
  <si>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</si>
  <si>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</si>
  <si>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</si>
  <si>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</si>
  <si>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</si>
  <si>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</si>
  <si>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</si>
  <si>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</si>
  <si>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</si>
  <si>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</si>
  <si>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</si>
  <si>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</si>
  <si>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</si>
  <si>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</si>
  <si>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</si>
  <si>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</si>
  <si>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</si>
  <si>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</si>
  <si>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</si>
  <si>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</si>
  <si>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</si>
  <si>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</si>
  <si>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</si>
  <si>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</si>
  <si>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</si>
  <si>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</si>
  <si>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</si>
  <si>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</si>
  <si>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</si>
  <si>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</si>
  <si>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</si>
  <si>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</si>
  <si>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</si>
  <si>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</si>
  <si>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</si>
  <si>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</si>
  <si>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</si>
  <si>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</si>
  <si>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</si>
  <si>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</si>
  <si>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</si>
  <si>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</si>
  <si>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</si>
  <si>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</si>
  <si>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</si>
  <si>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</si>
  <si>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</si>
  <si>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</si>
  <si>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</si>
  <si>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</si>
  <si>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</si>
  <si>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</si>
  <si>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</si>
  <si>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</si>
  <si>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</si>
  <si>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</si>
  <si>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</si>
  <si>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</si>
  <si>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</si>
  <si>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</si>
  <si>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</si>
  <si>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</si>
  <si>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</si>
  <si>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</si>
  <si>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</si>
  <si>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</si>
  <si>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</si>
  <si>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</si>
  <si>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</si>
  <si>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</si>
  <si>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</si>
  <si>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</si>
  <si>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</si>
  <si>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</si>
  <si>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</si>
  <si>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</si>
  <si>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</si>
  <si>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</si>
  <si>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</si>
  <si>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</si>
  <si>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</si>
  <si>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</si>
  <si>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</si>
  <si>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</si>
  <si>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</si>
  <si>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</si>
  <si>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</si>
  <si>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</si>
  <si>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</si>
  <si>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</si>
  <si>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</si>
  <si>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</si>
  <si>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</si>
  <si>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</si>
  <si>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</si>
  <si>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</si>
  <si>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</si>
  <si>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</si>
  <si>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</si>
  <si>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</si>
  <si>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</si>
  <si>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</si>
  <si>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</si>
  <si>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</si>
  <si>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</si>
  <si>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</si>
  <si>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</si>
  <si>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</si>
  <si>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</si>
  <si>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</si>
  <si>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</si>
  <si>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</si>
  <si>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</si>
  <si>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</si>
  <si>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</si>
  <si>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</si>
  <si>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</si>
  <si>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</si>
  <si>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</si>
  <si>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</si>
  <si>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</si>
  <si>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</si>
  <si>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</si>
  <si>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</si>
  <si>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</si>
  <si>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</si>
  <si>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</si>
  <si>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</si>
  <si>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</si>
  <si>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</si>
  <si>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</si>
  <si>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</si>
  <si>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</si>
  <si>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</si>
  <si>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</si>
  <si>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</si>
  <si>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</si>
  <si>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</si>
  <si>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</si>
  <si>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</si>
  <si>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</si>
  <si>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</si>
  <si>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</si>
  <si>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</si>
  <si>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</si>
  <si>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</si>
  <si>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</si>
  <si>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</si>
  <si>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</si>
  <si>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</si>
  <si>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</si>
  <si>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</si>
  <si>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</si>
  <si>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</si>
  <si>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</si>
  <si>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</si>
  <si>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</si>
  <si>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</si>
  <si>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</si>
  <si>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</si>
  <si>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</si>
  <si>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</si>
  <si>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</si>
  <si>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</si>
  <si>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</si>
  <si>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</si>
  <si>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</si>
  <si>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</si>
  <si>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</si>
  <si>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</si>
  <si>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</si>
  <si>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</si>
  <si>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</si>
  <si>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</si>
  <si>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</si>
  <si>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</si>
  <si>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</si>
  <si>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</si>
  <si>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</si>
  <si>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</si>
  <si>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</si>
  <si>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</si>
  <si>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</si>
  <si>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</si>
  <si>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</si>
  <si>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</si>
  <si>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</si>
  <si>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</si>
  <si>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</si>
  <si>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</si>
  <si>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</si>
  <si>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</si>
  <si>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</si>
  <si>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</si>
  <si>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</si>
  <si>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</si>
  <si>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</si>
  <si>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</si>
  <si>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</si>
  <si>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</si>
  <si>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</si>
  <si>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</si>
  <si>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</si>
  <si>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</si>
  <si>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</si>
  <si>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</si>
  <si>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</si>
  <si>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</si>
  <si>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</si>
  <si>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</si>
  <si>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</si>
  <si>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</si>
  <si>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</si>
  <si>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</si>
  <si>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</si>
  <si>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</si>
  <si>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</si>
  <si>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</si>
  <si>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</si>
  <si>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</si>
  <si>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</si>
  <si>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</si>
  <si>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</si>
  <si>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</si>
  <si>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</si>
  <si>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</si>
  <si>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</si>
  <si>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</si>
  <si>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</si>
  <si>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</si>
  <si>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</si>
  <si>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</si>
  <si>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</si>
  <si>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</si>
  <si>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</si>
  <si>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</si>
  <si>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</si>
  <si>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</si>
  <si>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</si>
  <si>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</si>
  <si>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</si>
  <si>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</si>
  <si>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</si>
  <si>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</si>
  <si>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</si>
  <si>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</si>
  <si>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</si>
  <si>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</si>
  <si>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</si>
  <si>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</si>
  <si>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</si>
  <si>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</si>
  <si>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</si>
  <si>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</si>
  <si>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</si>
  <si>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</si>
  <si>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</si>
  <si>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</si>
  <si>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</si>
  <si>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</si>
  <si>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</si>
  <si>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</si>
  <si>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</si>
  <si>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</si>
  <si>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</si>
  <si>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</si>
  <si>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</si>
  <si>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</si>
  <si>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</si>
  <si>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</si>
  <si>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</si>
  <si>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</si>
  <si>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</si>
  <si>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</si>
  <si>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</si>
  <si>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</si>
  <si>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</si>
  <si>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</si>
  <si>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</si>
  <si>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</si>
  <si>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</si>
  <si>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</si>
  <si>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</si>
  <si>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</si>
  <si>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</si>
  <si>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</si>
  <si>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</si>
  <si>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</si>
  <si>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</si>
  <si>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</si>
  <si>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</si>
  <si>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</si>
  <si>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</si>
  <si>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</si>
  <si>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</si>
  <si>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</si>
  <si>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</si>
  <si>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</si>
  <si>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</si>
  <si>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</si>
  <si>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</si>
  <si>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</si>
  <si>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</si>
  <si>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</si>
  <si>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</si>
  <si>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</si>
  <si>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</si>
  <si>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</si>
  <si>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</si>
  <si>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</si>
  <si>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</si>
  <si>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</si>
  <si>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</si>
  <si>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</si>
  <si>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</si>
  <si>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</si>
  <si>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</si>
  <si>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</si>
  <si>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</si>
  <si>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</si>
  <si>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</si>
  <si>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</si>
  <si>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</si>
  <si>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</si>
  <si>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</si>
  <si>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</si>
  <si>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</si>
  <si>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</si>
  <si>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</si>
  <si>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</si>
  <si>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</si>
  <si>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</si>
  <si>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</si>
  <si>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</si>
  <si>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</si>
  <si>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</si>
  <si>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</si>
  <si>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</si>
  <si>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</si>
  <si>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</si>
  <si>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</si>
  <si>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</si>
  <si>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</si>
  <si>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</si>
  <si>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</si>
  <si>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</si>
  <si>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</si>
  <si>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</si>
  <si>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</si>
  <si>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</si>
  <si>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</si>
  <si>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</si>
  <si>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</si>
  <si>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</si>
  <si>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</si>
  <si>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</si>
  <si>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</si>
  <si>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</si>
  <si>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</si>
  <si>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</si>
  <si>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</si>
  <si>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</si>
  <si>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</si>
  <si>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</si>
  <si>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</si>
  <si>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</si>
  <si>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</si>
  <si>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</si>
  <si>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</si>
  <si>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</si>
  <si>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</si>
  <si>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</si>
  <si>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</si>
  <si>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</si>
  <si>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</si>
  <si>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</si>
  <si>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</si>
  <si>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</si>
  <si>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</si>
  <si>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</si>
  <si>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</si>
  <si>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</si>
  <si>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</si>
  <si>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</si>
  <si>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</si>
  <si>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</si>
  <si>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</si>
  <si>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</si>
  <si>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</si>
  <si>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</si>
  <si>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</si>
  <si>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</si>
  <si>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</si>
  <si>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</si>
  <si>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</si>
  <si>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</si>
  <si>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</si>
  <si>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</si>
  <si>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</si>
  <si>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</si>
  <si>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</si>
  <si>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</si>
  <si>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</si>
  <si>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</si>
  <si>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</si>
  <si>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</si>
  <si>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</si>
  <si>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</si>
  <si>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</si>
  <si>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</si>
  <si>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</si>
  <si>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</si>
  <si>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</si>
  <si>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</si>
  <si>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</si>
  <si>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</si>
  <si>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</si>
  <si>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</si>
  <si>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</si>
  <si>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</si>
  <si>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</si>
  <si>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</si>
  <si>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</si>
  <si>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</si>
  <si>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</si>
  <si>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</si>
  <si>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</si>
  <si>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</si>
  <si>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</si>
  <si>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</si>
  <si>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</si>
  <si>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</si>
  <si>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</si>
  <si>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</si>
  <si>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</si>
  <si>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</si>
  <si>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</si>
  <si>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</si>
  <si>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</si>
  <si>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</si>
  <si>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</si>
  <si>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</si>
  <si>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</si>
  <si>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</si>
  <si>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</si>
  <si>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</si>
  <si>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</si>
  <si>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</si>
  <si>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</si>
  <si>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</si>
  <si>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</si>
  <si>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</si>
  <si>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</si>
  <si>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</si>
  <si>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</si>
  <si>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</si>
  <si>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</si>
  <si>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</si>
  <si>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</si>
  <si>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</si>
  <si>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</si>
  <si>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</si>
  <si>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</si>
  <si>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</si>
  <si>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</si>
  <si>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</si>
  <si>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</si>
  <si>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</si>
  <si>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</si>
  <si>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</si>
  <si>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</si>
  <si>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</si>
  <si>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</si>
  <si>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</si>
  <si>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</si>
  <si>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</si>
  <si>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</si>
  <si>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</si>
  <si>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</si>
  <si>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</si>
  <si>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</si>
  <si>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</si>
  <si>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</si>
  <si>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</si>
  <si>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</si>
  <si>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</si>
  <si>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</si>
  <si>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</si>
  <si>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</si>
  <si>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</si>
  <si>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</si>
  <si>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</si>
  <si>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</si>
  <si>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</si>
  <si>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</si>
  <si>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</si>
  <si>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</si>
  <si>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</si>
  <si>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</si>
  <si>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</si>
  <si>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</si>
  <si>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</si>
  <si>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</si>
  <si>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</si>
  <si>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</si>
  <si>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</si>
  <si>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</si>
  <si>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</si>
  <si>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</si>
  <si>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</si>
  <si>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</si>
  <si>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</si>
  <si>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</si>
  <si>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</si>
  <si>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</si>
  <si>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</si>
  <si>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</si>
  <si>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</si>
  <si>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</si>
  <si>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</si>
  <si>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</si>
  <si>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</si>
  <si>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</si>
  <si>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</si>
  <si>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</si>
  <si>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</si>
  <si>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</si>
  <si>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</si>
  <si>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</si>
  <si>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</si>
  <si>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</si>
  <si>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</si>
  <si>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</si>
  <si>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</si>
  <si>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</si>
  <si>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</si>
  <si>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</si>
  <si>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</si>
  <si>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</si>
  <si>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</si>
  <si>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</si>
  <si>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</si>
  <si>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</si>
  <si>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</si>
  <si>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</si>
  <si>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</si>
  <si>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</si>
  <si>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</si>
  <si>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</si>
  <si>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</si>
  <si>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</si>
  <si>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</si>
  <si>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</si>
  <si>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</si>
  <si>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</si>
  <si>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</si>
  <si>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</si>
  <si>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</si>
  <si>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</si>
  <si>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</si>
  <si>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</si>
  <si>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</si>
  <si>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</si>
  <si>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</si>
  <si>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</si>
  <si>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</si>
  <si>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</si>
  <si>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</si>
  <si>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</si>
  <si>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</si>
  <si>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</si>
  <si>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</si>
  <si>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</si>
  <si>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</si>
  <si>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</si>
  <si>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</si>
  <si>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</si>
  <si>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</si>
  <si>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</si>
  <si>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</si>
  <si>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</si>
  <si>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</si>
  <si>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</si>
  <si>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</si>
  <si>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</si>
  <si>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</si>
  <si>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</si>
  <si>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</si>
  <si>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</si>
  <si>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</si>
  <si>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</si>
  <si>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</si>
  <si>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</si>
  <si>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</si>
  <si>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</si>
  <si>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</si>
  <si>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</si>
  <si>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</si>
  <si>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</si>
  <si>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</si>
  <si>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</si>
  <si>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</si>
  <si>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</si>
  <si>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</si>
  <si>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</si>
  <si>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</si>
  <si>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</si>
  <si>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</si>
  <si>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</si>
  <si>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</si>
  <si>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</si>
  <si>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</si>
  <si>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</si>
  <si>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</si>
  <si>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</si>
  <si>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</si>
  <si>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</si>
  <si>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</si>
  <si>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</si>
  <si>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</si>
  <si>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</si>
  <si>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</si>
  <si>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</si>
  <si>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</si>
  <si>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</si>
  <si>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</si>
  <si>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</si>
  <si>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</si>
  <si>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</si>
  <si>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</si>
  <si>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</si>
  <si>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</si>
  <si>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</si>
  <si>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</si>
  <si>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</si>
  <si>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</si>
  <si>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</si>
  <si>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</si>
  <si>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</si>
  <si>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</si>
  <si>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</si>
  <si>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</si>
  <si>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</si>
  <si>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</si>
  <si>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</si>
  <si>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</si>
  <si>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</si>
  <si>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</si>
  <si>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</si>
  <si>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</si>
  <si>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</si>
  <si>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</si>
  <si>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</si>
  <si>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</si>
  <si>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</si>
  <si>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</si>
  <si>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</si>
  <si>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</si>
  <si>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</si>
  <si>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</si>
  <si>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</si>
  <si>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</si>
  <si>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</si>
  <si>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</si>
  <si>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</si>
  <si>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</si>
  <si>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</si>
  <si>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</si>
  <si>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</si>
  <si>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</si>
  <si>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</si>
  <si>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</si>
  <si>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</si>
  <si>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</si>
  <si>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</si>
  <si>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</si>
  <si>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</si>
  <si>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</si>
  <si>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</si>
  <si>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</si>
  <si>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</si>
  <si>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</si>
  <si>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</si>
  <si>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</si>
  <si>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</si>
  <si>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</si>
  <si>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</si>
  <si>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</si>
  <si>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</si>
  <si>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</si>
  <si>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</si>
  <si>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</si>
  <si>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</si>
  <si>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</si>
  <si>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</si>
  <si>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</si>
  <si>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</si>
  <si>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</si>
  <si>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</si>
  <si>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</si>
  <si>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</si>
  <si>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</si>
  <si>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</si>
  <si>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</si>
  <si>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</si>
  <si>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</si>
  <si>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</si>
  <si>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</si>
  <si>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</si>
  <si>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</si>
  <si>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</si>
  <si>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</si>
  <si>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</si>
  <si>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</si>
  <si>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</si>
  <si>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</si>
  <si>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</si>
  <si>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</si>
  <si>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</si>
  <si>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</si>
  <si>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</si>
  <si>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</si>
  <si>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</si>
  <si>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</si>
  <si>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</si>
  <si>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</si>
  <si>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</si>
  <si>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</si>
  <si>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</si>
  <si>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</si>
  <si>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</si>
  <si>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</si>
  <si>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</si>
  <si>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</si>
  <si>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</si>
  <si>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</si>
  <si>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</si>
  <si>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</si>
  <si>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</si>
  <si>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</si>
  <si>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</si>
  <si>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</si>
  <si>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</si>
  <si>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</si>
  <si>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</si>
  <si>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</si>
  <si>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</si>
  <si>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</si>
  <si>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</si>
  <si>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</si>
  <si>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</si>
  <si>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</si>
  <si>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</si>
  <si>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</si>
  <si>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</si>
  <si>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</si>
  <si>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</si>
  <si>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</si>
  <si>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</si>
  <si>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</si>
  <si>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</si>
  <si>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</si>
  <si>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</si>
  <si>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</si>
  <si>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</si>
  <si>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</si>
  <si>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</si>
  <si>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</si>
  <si>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</si>
  <si>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</si>
  <si>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</si>
  <si>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</si>
  <si>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</si>
  <si>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</si>
  <si>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</si>
  <si>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</si>
  <si>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</si>
  <si>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</si>
  <si>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</si>
  <si>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</si>
  <si>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</si>
  <si>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</si>
  <si>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</si>
  <si>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</si>
  <si>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</si>
  <si>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</si>
  <si>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</si>
  <si>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</si>
  <si>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</si>
  <si>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</si>
  <si>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</si>
  <si>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</si>
  <si>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</si>
  <si>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</si>
  <si>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</si>
  <si>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</si>
  <si>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</si>
  <si>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</si>
  <si>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</si>
  <si>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</si>
  <si>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</si>
  <si>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</si>
  <si>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</si>
  <si>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</si>
  <si>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</si>
  <si>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</si>
  <si>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</si>
  <si>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</si>
  <si>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</si>
  <si>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</si>
  <si>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</si>
  <si>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</si>
  <si>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</si>
  <si>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</si>
  <si>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</si>
  <si>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</si>
  <si>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</si>
  <si>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</si>
  <si>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</si>
  <si>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</si>
  <si>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</si>
  <si>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</si>
  <si>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</si>
  <si>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</si>
  <si>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</si>
  <si>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</si>
  <si>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</si>
  <si>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</si>
  <si>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</si>
  <si>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</si>
  <si>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</si>
  <si>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</si>
  <si>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</si>
  <si>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</si>
  <si>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</si>
  <si>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</si>
  <si>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</si>
  <si>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</si>
  <si>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</si>
  <si>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</si>
  <si>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</si>
  <si>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</si>
  <si>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</si>
  <si>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</si>
  <si>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</si>
  <si>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</si>
  <si>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</si>
  <si>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</si>
  <si>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</si>
  <si>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</si>
  <si>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</si>
  <si>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</si>
  <si>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</si>
  <si>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</si>
  <si>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</si>
  <si>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</si>
  <si>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</si>
  <si>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</si>
  <si>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</si>
  <si>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</si>
  <si>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</si>
  <si>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</si>
  <si>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</si>
  <si>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</si>
  <si>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</si>
  <si>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</si>
  <si>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</si>
  <si>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</si>
  <si>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</si>
  <si>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</si>
  <si>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</si>
  <si>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</si>
  <si>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</si>
  <si>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</si>
  <si>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</si>
  <si>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</si>
  <si>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</si>
  <si>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</si>
  <si>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</si>
  <si>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</si>
  <si>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</si>
  <si>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</si>
  <si>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</si>
  <si>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</si>
  <si>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</si>
  <si>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</si>
  <si>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</si>
  <si>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</si>
  <si>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</si>
  <si>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</si>
  <si>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</si>
  <si>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</si>
  <si>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</si>
  <si>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</si>
  <si>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</si>
  <si>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</si>
  <si>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</si>
  <si>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</si>
  <si>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</si>
  <si>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</si>
  <si>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</si>
  <si>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</si>
  <si>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</si>
  <si>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</si>
  <si>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</si>
  <si>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</si>
  <si>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</si>
  <si>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</si>
  <si>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</si>
  <si>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</si>
  <si>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</si>
  <si>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</si>
  <si>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</si>
  <si>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</si>
  <si>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</si>
  <si>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</si>
  <si>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</si>
  <si>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</si>
  <si>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</si>
  <si>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</si>
  <si>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</si>
  <si>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</si>
  <si>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</si>
  <si>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</si>
  <si>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</si>
  <si>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</si>
  <si>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</si>
  <si>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</si>
  <si>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</si>
  <si>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</si>
  <si>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</si>
  <si>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</si>
  <si>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</si>
  <si>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</si>
  <si>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</si>
  <si>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</si>
  <si>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</si>
  <si>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</si>
  <si>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</si>
  <si>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</si>
  <si>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</si>
  <si>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</si>
  <si>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</si>
  <si>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</si>
  <si>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</si>
  <si>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</si>
  <si>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</si>
  <si>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</si>
  <si>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</si>
  <si>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</si>
  <si>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</si>
  <si>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</si>
  <si>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</si>
  <si>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</si>
  <si>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</si>
  <si>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</si>
  <si>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</si>
  <si>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</si>
  <si>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</si>
  <si>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</si>
  <si>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</si>
  <si>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</si>
  <si>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</si>
  <si>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</si>
  <si>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</si>
  <si>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</si>
  <si>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</si>
  <si>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</si>
  <si>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</si>
  <si>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</si>
  <si>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</si>
  <si>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</si>
  <si>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</si>
  <si>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</si>
  <si>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</si>
  <si>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</si>
  <si>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</si>
  <si>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</si>
  <si>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</si>
  <si>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</si>
  <si>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</si>
  <si>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</si>
  <si>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</si>
  <si>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</si>
  <si>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</si>
  <si>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</si>
  <si>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</si>
  <si>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</si>
  <si>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</si>
  <si>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</si>
  <si>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</si>
  <si>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</si>
  <si>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</si>
  <si>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</si>
  <si>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</si>
  <si>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</si>
  <si>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</si>
  <si>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</si>
  <si>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</si>
  <si>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</si>
  <si>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</si>
  <si>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</si>
  <si>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</si>
  <si>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</si>
  <si>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</si>
  <si>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</si>
  <si>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</si>
  <si>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</si>
  <si>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</si>
  <si>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</si>
  <si>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</si>
  <si>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</si>
  <si>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</si>
  <si>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</si>
  <si>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</si>
  <si>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</si>
  <si>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</si>
  <si>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</si>
  <si>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</si>
  <si>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</si>
  <si>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</si>
  <si>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</si>
  <si>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</si>
  <si>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</si>
  <si>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</si>
  <si>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</si>
  <si>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</si>
  <si>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</si>
  <si>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</si>
  <si>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</si>
  <si>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</si>
  <si>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</si>
  <si>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</si>
  <si>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</si>
  <si>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</si>
  <si>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</si>
  <si>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</si>
  <si>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</si>
  <si>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</si>
  <si>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</si>
  <si>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</si>
  <si>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</si>
  <si>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</si>
  <si>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</si>
  <si>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</si>
  <si>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</si>
  <si>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</si>
  <si>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</si>
  <si>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</si>
  <si>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</si>
  <si>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</si>
  <si>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</si>
  <si>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</si>
  <si>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</si>
  <si>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</si>
  <si>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</si>
  <si>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</si>
  <si>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</si>
  <si>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</si>
  <si>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</si>
  <si>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</si>
  <si>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</si>
  <si>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</si>
  <si>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</si>
  <si>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</si>
  <si>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</si>
  <si>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</si>
  <si>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</si>
  <si>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</si>
  <si>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</si>
  <si>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</si>
  <si>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</si>
  <si>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</si>
  <si>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</si>
  <si>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</si>
  <si>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</si>
  <si>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</si>
  <si>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</si>
  <si>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</si>
  <si>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</si>
  <si>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</si>
  <si>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</si>
  <si>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</si>
  <si>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</si>
  <si>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</si>
  <si>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</si>
  <si>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</si>
  <si>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</si>
  <si>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</si>
  <si>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</si>
  <si>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</si>
  <si>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</si>
  <si>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</si>
  <si>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</si>
  <si>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</si>
  <si>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</si>
  <si>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</si>
  <si>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</si>
  <si>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</si>
  <si>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</si>
  <si>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</si>
  <si>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</si>
  <si>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</si>
  <si>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</si>
  <si>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</si>
  <si>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</si>
  <si>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</si>
  <si>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</si>
  <si>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</si>
  <si>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</si>
  <si>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</si>
  <si>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</si>
  <si>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</si>
  <si>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</si>
  <si>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</si>
  <si>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</si>
  <si>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</si>
  <si>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</si>
  <si>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</si>
  <si>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</si>
  <si>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</si>
  <si>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</si>
  <si>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</si>
  <si>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</si>
  <si>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</si>
  <si>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</si>
  <si>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</si>
  <si>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</si>
  <si>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</si>
  <si>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</si>
  <si>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</si>
  <si>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</si>
  <si>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</si>
  <si>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</si>
  <si>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</si>
  <si>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</si>
  <si>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</si>
  <si>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</si>
  <si>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</si>
  <si>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</si>
  <si>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</si>
  <si>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</si>
  <si>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</si>
  <si>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</si>
  <si>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</si>
  <si>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</si>
  <si>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</si>
  <si>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</si>
  <si>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</si>
  <si>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</si>
  <si>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</si>
  <si>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</si>
  <si>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</si>
  <si>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</si>
  <si>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</si>
  <si>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</si>
  <si>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</si>
  <si>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</si>
  <si>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</si>
  <si>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</si>
  <si>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</si>
  <si>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</si>
  <si>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</si>
  <si>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</si>
  <si>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</si>
  <si>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</si>
  <si>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</si>
  <si>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</si>
  <si>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</si>
  <si>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</si>
  <si>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</si>
  <si>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</si>
  <si>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</si>
  <si>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</si>
  <si>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</si>
  <si>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</si>
  <si>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</si>
  <si>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</si>
  <si>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</si>
  <si>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</si>
  <si>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</si>
  <si>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</si>
  <si>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</si>
  <si>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</si>
  <si>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</si>
  <si>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</si>
  <si>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</si>
  <si>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</si>
  <si>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</si>
  <si>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</si>
  <si>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</si>
  <si>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</si>
  <si>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</si>
  <si>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</si>
  <si>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</si>
  <si>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</si>
  <si>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</si>
  <si>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</si>
  <si>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</si>
  <si>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</si>
  <si>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</si>
  <si>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</si>
  <si>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</si>
  <si>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</si>
  <si>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</si>
  <si>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</si>
  <si>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</si>
  <si>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</si>
  <si>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</si>
  <si>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</si>
  <si>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</si>
  <si>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</si>
  <si>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</si>
  <si>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</si>
  <si>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</si>
  <si>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</si>
  <si>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</si>
  <si>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</si>
  <si>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</si>
  <si>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</si>
  <si>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</si>
  <si>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</si>
  <si>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</si>
  <si>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</si>
  <si>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</si>
  <si>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</si>
  <si>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</si>
  <si>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</si>
  <si>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</si>
  <si>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</si>
  <si>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</si>
  <si>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</si>
  <si>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</si>
  <si>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</si>
  <si>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</si>
  <si>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</si>
  <si>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</si>
  <si>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</si>
  <si>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</si>
  <si>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</si>
  <si>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</si>
  <si>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</si>
  <si>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</si>
  <si>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</si>
  <si>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</si>
  <si>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</si>
  <si>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</si>
  <si>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</si>
  <si>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</si>
  <si>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</si>
  <si>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</si>
  <si>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</si>
  <si>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</si>
  <si>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</si>
  <si>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</si>
  <si>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</si>
  <si>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</si>
  <si>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</si>
  <si>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</si>
  <si>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</si>
  <si>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</si>
  <si>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</si>
  <si>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</si>
  <si>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</si>
  <si>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</si>
  <si>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</si>
  <si>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</si>
  <si>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</si>
  <si>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</si>
  <si>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</si>
  <si>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</si>
  <si>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</si>
  <si>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</si>
  <si>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</si>
  <si>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</si>
  <si>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</si>
  <si>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</si>
  <si>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</si>
  <si>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</si>
  <si>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</si>
  <si>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</si>
  <si>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</si>
  <si>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</si>
  <si>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</si>
  <si>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</si>
  <si>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</si>
  <si>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</si>
  <si>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</si>
  <si>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</si>
  <si>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</si>
  <si>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</si>
  <si>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</si>
  <si>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</si>
  <si>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</si>
  <si>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</si>
  <si>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</si>
  <si>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</si>
  <si>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</si>
  <si>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</si>
  <si>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</si>
  <si>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</si>
  <si>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</si>
  <si>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</si>
  <si>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</si>
  <si>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</si>
  <si>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</si>
  <si>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</si>
  <si>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</si>
  <si>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</si>
  <si>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</si>
  <si>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</si>
  <si>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</si>
  <si>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</si>
  <si>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</si>
  <si>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</si>
  <si>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</si>
  <si>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</si>
  <si>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</si>
  <si>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</si>
  <si>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</si>
  <si>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</si>
  <si>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</si>
  <si>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</si>
  <si>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</si>
  <si>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</si>
  <si>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</si>
  <si>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</si>
  <si>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</si>
  <si>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</si>
  <si>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</si>
  <si>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</si>
  <si>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</si>
  <si>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</si>
  <si>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</si>
  <si>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</si>
  <si>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</si>
  <si>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</si>
  <si>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</si>
  <si>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</si>
  <si>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</si>
  <si>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</si>
  <si>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</si>
  <si>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</si>
  <si>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</si>
  <si>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</si>
  <si>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</si>
  <si>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</si>
  <si>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</si>
  <si>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</si>
  <si>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</si>
  <si>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</si>
  <si>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</si>
  <si>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</si>
  <si>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</si>
  <si>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</si>
  <si>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</si>
  <si>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</si>
  <si>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</si>
  <si>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</si>
  <si>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</si>
  <si>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</si>
  <si>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</si>
  <si>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</si>
  <si>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</si>
  <si>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</si>
  <si>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</si>
  <si>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</si>
  <si>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</si>
  <si>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</si>
  <si>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</si>
  <si>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</si>
  <si>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</si>
  <si>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</si>
  <si>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</si>
  <si>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</si>
  <si>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</si>
  <si>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</si>
  <si>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</si>
  <si>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</si>
  <si>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</si>
  <si>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</si>
  <si>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</si>
  <si>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</si>
  <si>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</si>
  <si>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</si>
  <si>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</si>
  <si>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</si>
  <si>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</si>
  <si>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</si>
  <si>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</si>
  <si>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</si>
  <si>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</si>
  <si>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</si>
  <si>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</si>
  <si>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</si>
  <si>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</si>
  <si>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</si>
  <si>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</si>
  <si>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</si>
  <si>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</si>
  <si>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</si>
  <si>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</si>
  <si>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</si>
  <si>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</si>
  <si>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</si>
  <si>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</si>
  <si>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</si>
  <si>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</si>
  <si>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</si>
  <si>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</si>
  <si>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</si>
  <si>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</si>
  <si>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</si>
  <si>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</si>
  <si>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</si>
  <si>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</si>
  <si>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</si>
  <si>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</si>
  <si>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</si>
  <si>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</si>
  <si>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</si>
  <si>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</si>
  <si>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</si>
  <si>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</si>
  <si>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</si>
  <si>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</si>
  <si>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</si>
  <si>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</si>
  <si>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</si>
  <si>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</si>
  <si>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</si>
  <si>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</si>
  <si>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</si>
  <si>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</si>
  <si>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</si>
  <si>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</si>
  <si>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</si>
  <si>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</si>
  <si>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</si>
  <si>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</si>
  <si>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</si>
  <si>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</si>
  <si>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</si>
  <si>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</si>
  <si>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</si>
  <si>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</si>
  <si>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</si>
  <si>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</si>
  <si>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</si>
  <si>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</si>
  <si>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</si>
  <si>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</si>
  <si>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</si>
  <si>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</si>
  <si>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</si>
  <si>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</si>
  <si>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</si>
  <si>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</si>
  <si>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</si>
  <si>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</si>
  <si>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</si>
  <si>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</si>
  <si>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</si>
  <si>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</si>
  <si>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</si>
  <si>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</si>
  <si>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</si>
  <si>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</si>
  <si>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</si>
  <si>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</si>
  <si>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</si>
  <si>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</si>
  <si>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</si>
  <si>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</si>
  <si>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</si>
  <si>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</si>
  <si>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</si>
  <si>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</si>
  <si>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</si>
  <si>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</si>
  <si>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</si>
  <si>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</si>
  <si>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</si>
  <si>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</si>
  <si>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</si>
  <si>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</si>
  <si>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</si>
  <si>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</si>
  <si>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</si>
  <si>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</si>
  <si>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</si>
  <si>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</si>
  <si>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</si>
  <si>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</si>
  <si>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</si>
  <si>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</si>
  <si>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</si>
  <si>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</si>
  <si>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</si>
  <si>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</si>
  <si>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</si>
  <si>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</si>
  <si>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</si>
  <si>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</si>
  <si>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</si>
  <si>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</si>
  <si>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</si>
  <si>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</si>
  <si>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</si>
  <si>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</si>
  <si>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</si>
  <si>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</si>
  <si>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</si>
  <si>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</si>
  <si>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</si>
  <si>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</si>
  <si>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</si>
  <si>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</si>
  <si>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</si>
  <si>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</si>
  <si>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</si>
  <si>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</si>
  <si>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</si>
  <si>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</si>
  <si>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</si>
  <si>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</si>
  <si>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</si>
  <si>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</si>
  <si>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</si>
  <si>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</si>
  <si>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</si>
  <si>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</si>
  <si>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</si>
  <si>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</si>
  <si>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</si>
  <si>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</si>
  <si>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</si>
  <si>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</si>
  <si>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</si>
  <si>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</si>
  <si>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</si>
  <si>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</si>
  <si>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</si>
  <si>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</si>
  <si>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</si>
  <si>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</si>
  <si>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</si>
  <si>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</si>
  <si>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</si>
  <si>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</si>
  <si>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</si>
  <si>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</si>
  <si>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</si>
  <si>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</si>
  <si>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</si>
  <si>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</si>
  <si>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</si>
  <si>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</si>
  <si>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</si>
  <si>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</si>
  <si>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</si>
  <si>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</si>
  <si>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</si>
  <si>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</si>
  <si>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</si>
  <si>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</si>
  <si>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</si>
  <si>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</si>
  <si>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</si>
  <si>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</si>
  <si>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</si>
  <si>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</si>
  <si>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</si>
  <si>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</si>
  <si>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</si>
  <si>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</si>
  <si>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</si>
  <si>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</si>
  <si>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</si>
  <si>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</si>
  <si>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</si>
  <si>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</si>
  <si>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</si>
  <si>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</si>
  <si>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</si>
  <si>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</si>
  <si>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</si>
  <si>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</si>
  <si>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</si>
  <si>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</si>
  <si>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</si>
  <si>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</si>
  <si>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</si>
  <si>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</si>
  <si>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</si>
  <si>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</si>
  <si>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</si>
  <si>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</si>
  <si>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</si>
  <si>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</si>
  <si>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</si>
  <si>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</si>
  <si>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</si>
  <si>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</si>
  <si>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</si>
  <si>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</si>
  <si>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</si>
  <si>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</si>
  <si>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</si>
  <si>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</si>
  <si>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</si>
  <si>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</si>
  <si>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</si>
  <si>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</si>
  <si>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</si>
  <si>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</si>
  <si>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</si>
  <si>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</si>
  <si>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</si>
  <si>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</si>
  <si>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</si>
  <si>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</si>
  <si>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</si>
  <si>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</si>
  <si>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</si>
  <si>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</si>
  <si>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</si>
  <si>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</si>
  <si>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</si>
  <si>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</si>
  <si>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</si>
  <si>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</si>
  <si>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</si>
  <si>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</si>
  <si>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</si>
  <si>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</si>
  <si>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</si>
  <si>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</si>
  <si>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</si>
  <si>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</si>
  <si>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</si>
  <si>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</si>
  <si>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</si>
  <si>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</si>
  <si>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</si>
  <si>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</si>
  <si>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</si>
  <si>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</si>
  <si>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</si>
  <si>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</si>
  <si>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</si>
  <si>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</si>
  <si>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</si>
  <si>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</si>
  <si>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</si>
  <si>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</si>
  <si>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</si>
  <si>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</si>
  <si>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</si>
  <si>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</si>
  <si>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</si>
  <si>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</si>
  <si>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</si>
  <si>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</si>
  <si>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</si>
  <si>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</si>
  <si>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</si>
  <si>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</si>
  <si>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</si>
  <si>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</si>
  <si>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</si>
  <si>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</si>
  <si>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</si>
  <si>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</si>
  <si>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</si>
  <si>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</si>
  <si>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</si>
  <si>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</si>
  <si>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</si>
  <si>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</si>
  <si>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</si>
  <si>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</si>
  <si>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</si>
  <si>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</si>
  <si>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</si>
  <si>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</si>
  <si>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</si>
  <si>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</si>
  <si>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</si>
  <si>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</si>
  <si>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</si>
  <si>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</si>
  <si>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</si>
  <si>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</si>
  <si>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</si>
  <si>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</si>
  <si>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</si>
  <si>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</si>
  <si>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</si>
  <si>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</si>
  <si>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</si>
  <si>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</si>
  <si>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</si>
  <si>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</si>
  <si>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</si>
  <si>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</si>
  <si>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</si>
  <si>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</si>
  <si>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</si>
  <si>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</si>
  <si>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</si>
  <si>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</si>
  <si>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</si>
  <si>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</si>
  <si>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</si>
  <si>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</si>
  <si>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</si>
  <si>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</si>
  <si>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</si>
  <si>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</si>
  <si>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</si>
  <si>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</si>
  <si>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</si>
  <si>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</si>
  <si>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</si>
  <si>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</si>
  <si>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</si>
  <si>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</si>
  <si>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</si>
  <si>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</si>
  <si>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</si>
  <si>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</si>
  <si>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</si>
  <si>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</si>
  <si>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</si>
  <si>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</si>
  <si>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</si>
  <si>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</si>
  <si>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</si>
  <si>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</si>
  <si>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</si>
  <si>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</si>
  <si>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</si>
  <si>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</si>
  <si>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</si>
  <si>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</si>
  <si>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</si>
  <si>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</si>
  <si>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</si>
  <si>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</si>
  <si>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</si>
  <si>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</si>
  <si>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</si>
  <si>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</si>
  <si>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</si>
  <si>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</si>
  <si>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</si>
  <si>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</si>
  <si>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</si>
  <si>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</si>
  <si>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</si>
  <si>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</si>
  <si>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</si>
  <si>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</si>
  <si>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</si>
  <si>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</si>
  <si>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</si>
  <si>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</si>
  <si>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</si>
  <si>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</si>
  <si>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</si>
  <si>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</si>
  <si>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</si>
  <si>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</si>
  <si>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</si>
  <si>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</si>
  <si>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</si>
  <si>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</si>
  <si>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</si>
  <si>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</si>
  <si>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</si>
  <si>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</si>
  <si>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</si>
  <si>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</si>
  <si>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</si>
  <si>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</si>
  <si>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</si>
  <si>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</si>
  <si>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</si>
  <si>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</si>
  <si>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</si>
  <si>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</si>
  <si>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</si>
  <si>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</si>
  <si>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</si>
  <si>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</si>
  <si>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</si>
  <si>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</si>
  <si>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</si>
  <si>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</si>
  <si>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</si>
  <si>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</si>
  <si>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</si>
  <si>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</si>
  <si>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</si>
  <si>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</si>
  <si>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</si>
  <si>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</si>
  <si>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</si>
  <si>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</si>
  <si>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</si>
  <si>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</si>
  <si>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</si>
  <si>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</si>
  <si>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</si>
  <si>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</si>
  <si>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</si>
  <si>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</si>
  <si>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</si>
  <si>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</si>
  <si>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</si>
  <si>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</si>
  <si>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</si>
  <si>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</si>
  <si>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</si>
  <si>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</si>
  <si>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</si>
  <si>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</si>
  <si>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</si>
  <si>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</si>
  <si>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</si>
  <si>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</si>
  <si>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</si>
  <si>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</si>
  <si>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</si>
  <si>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</si>
  <si>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</si>
  <si>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</si>
  <si>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</si>
  <si>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</si>
  <si>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</si>
  <si>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</si>
  <si>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</si>
  <si>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</si>
  <si>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</si>
  <si>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</si>
  <si>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</si>
  <si>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</si>
  <si>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</si>
  <si>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</si>
  <si>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</si>
  <si>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</si>
  <si>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</si>
  <si>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</si>
  <si>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</si>
  <si>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</si>
  <si>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</si>
  <si>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</si>
  <si>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</si>
  <si>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</si>
  <si>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</si>
  <si>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</si>
  <si>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</si>
  <si>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</si>
  <si>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</si>
  <si>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</si>
  <si>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</si>
  <si>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</si>
  <si>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</si>
  <si>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</si>
  <si>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</si>
  <si>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</si>
  <si>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</si>
  <si>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</si>
  <si>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</si>
  <si>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</si>
  <si>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</si>
  <si>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</si>
  <si>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</si>
  <si>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</si>
  <si>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</si>
  <si>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</si>
  <si>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</si>
  <si>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</si>
  <si>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</si>
  <si>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</si>
  <si>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</si>
  <si>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</si>
  <si>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</si>
  <si>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</si>
  <si>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</si>
  <si>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</si>
  <si>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</si>
  <si>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</si>
  <si>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</si>
  <si>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</si>
  <si>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</si>
  <si>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</si>
  <si>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</si>
  <si>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</si>
  <si>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</si>
  <si>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</si>
  <si>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</si>
  <si>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</si>
  <si>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</si>
  <si>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</si>
  <si>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</si>
  <si>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</si>
  <si>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</si>
  <si>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</si>
  <si>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</si>
  <si>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</si>
  <si>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</si>
  <si>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</si>
  <si>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</si>
  <si>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</si>
  <si>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</si>
  <si>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</si>
  <si>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</si>
  <si>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</si>
  <si>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</si>
  <si>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</si>
  <si>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</si>
  <si>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</si>
  <si>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</si>
  <si>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</si>
  <si>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</si>
  <si>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</si>
  <si>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</si>
  <si>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</si>
  <si>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</si>
  <si>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</si>
  <si>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</si>
  <si>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</si>
  <si>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</si>
  <si>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</si>
  <si>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</si>
  <si>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</si>
  <si>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</si>
  <si>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</si>
  <si>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</si>
  <si>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</si>
  <si>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</si>
  <si>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</si>
  <si>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</si>
  <si>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</si>
  <si>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</si>
  <si>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</si>
  <si>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</si>
  <si>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</si>
  <si>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</si>
  <si>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</si>
  <si>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</si>
  <si>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</si>
  <si>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</si>
  <si>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</si>
  <si>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</si>
  <si>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</si>
  <si>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</si>
  <si>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</si>
  <si>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</si>
  <si>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</si>
  <si>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</si>
  <si>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</si>
  <si>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</si>
  <si>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</si>
  <si>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</si>
  <si>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</si>
  <si>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</si>
  <si>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</si>
  <si>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</si>
  <si>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</si>
  <si>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</si>
  <si>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</si>
  <si>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</si>
  <si>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</si>
  <si>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</si>
  <si>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</si>
  <si>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</si>
  <si>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</si>
  <si>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</si>
  <si>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</si>
  <si>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</si>
  <si>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</si>
  <si>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</si>
  <si>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</si>
  <si>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</si>
  <si>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</si>
  <si>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</si>
  <si>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</si>
  <si>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</si>
  <si>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</si>
  <si>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</si>
  <si>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</si>
  <si>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</si>
  <si>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</si>
  <si>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</si>
  <si>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</si>
  <si>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</si>
  <si>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</si>
  <si>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</si>
  <si>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</si>
  <si>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</si>
  <si>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</si>
  <si>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</si>
  <si>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</si>
  <si>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</si>
  <si>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</si>
  <si>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</si>
  <si>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</si>
  <si>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</si>
  <si>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</si>
  <si>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</si>
  <si>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</si>
  <si>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</si>
  <si>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</si>
  <si>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</si>
  <si>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</si>
  <si>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</si>
  <si>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</si>
  <si>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</si>
  <si>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</si>
  <si>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</si>
  <si>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</si>
  <si>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</si>
  <si>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</si>
  <si>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</si>
  <si>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</si>
  <si>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</si>
  <si>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</si>
  <si>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</si>
  <si>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</si>
  <si>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</si>
  <si>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</si>
  <si>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</si>
  <si>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</si>
  <si>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</si>
  <si>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</si>
  <si>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</si>
  <si>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</si>
  <si>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</si>
  <si>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</si>
  <si>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</si>
  <si>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</si>
  <si>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</si>
  <si>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</si>
  <si>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</si>
  <si>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</si>
  <si>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</si>
  <si>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</si>
  <si>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</si>
  <si>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</si>
  <si>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</si>
  <si>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</si>
  <si>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</si>
  <si>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</si>
  <si>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</si>
  <si>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</si>
  <si>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</si>
  <si>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</si>
  <si>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</si>
  <si>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</si>
  <si>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</si>
  <si>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</si>
  <si>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</si>
  <si>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</si>
  <si>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</si>
  <si>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</si>
  <si>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</si>
  <si>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</si>
  <si>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</si>
  <si>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</si>
  <si>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</si>
  <si>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</si>
  <si>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</si>
  <si>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</si>
  <si>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</si>
  <si>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</si>
  <si>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</si>
  <si>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</si>
  <si>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</si>
  <si>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</si>
  <si>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</si>
  <si>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</si>
  <si>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</si>
  <si>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</si>
  <si>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</si>
  <si>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</si>
  <si>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</si>
  <si>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</si>
  <si>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</si>
  <si>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</si>
  <si>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</si>
  <si>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</si>
  <si>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</si>
  <si>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</si>
  <si>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</si>
  <si>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</si>
  <si>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</si>
  <si>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</si>
  <si>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</si>
  <si>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</si>
  <si>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</si>
  <si>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</si>
  <si>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</si>
  <si>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</si>
  <si>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</si>
  <si>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</si>
  <si>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</si>
  <si>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</si>
  <si>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</si>
  <si>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</si>
  <si>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</si>
  <si>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</si>
  <si>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</si>
  <si>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</si>
  <si>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</si>
  <si>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</si>
  <si>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</si>
  <si>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</si>
  <si>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</si>
  <si>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</si>
  <si>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</si>
  <si>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</si>
  <si>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</si>
  <si>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</si>
  <si>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</si>
  <si>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</si>
  <si>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</si>
  <si>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</si>
  <si>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</si>
  <si>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</si>
  <si>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</si>
  <si>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</si>
  <si>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</si>
  <si>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</si>
  <si>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</si>
  <si>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</si>
  <si>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</si>
  <si>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</si>
  <si>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</si>
  <si>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</si>
  <si>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</si>
  <si>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</si>
  <si>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</si>
  <si>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</si>
  <si>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</si>
  <si>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</si>
  <si>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</si>
  <si>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</si>
  <si>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</si>
  <si>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</si>
  <si>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</si>
  <si>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</si>
  <si>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</si>
  <si>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</si>
  <si>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</si>
  <si>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</si>
  <si>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</si>
  <si>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</si>
  <si>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</si>
  <si>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</si>
  <si>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</si>
  <si>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</si>
  <si>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</si>
  <si>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</si>
  <si>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</si>
  <si>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</si>
  <si>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</si>
  <si>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</si>
  <si>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</si>
  <si>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</si>
  <si>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</si>
  <si>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</si>
  <si>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</si>
  <si>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</si>
  <si>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</si>
  <si>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</si>
  <si>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</si>
  <si>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</si>
  <si>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</si>
  <si>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</si>
  <si>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</si>
  <si>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</si>
  <si>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</si>
  <si>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</si>
  <si>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</si>
  <si>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</si>
  <si>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</si>
  <si>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</si>
  <si>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</si>
  <si>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</si>
  <si>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</si>
  <si>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</si>
  <si>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</si>
  <si>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</si>
  <si>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</si>
  <si>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</si>
  <si>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</si>
  <si>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</si>
  <si>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</si>
  <si>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</si>
  <si>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</si>
  <si>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</si>
  <si>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</si>
  <si>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</si>
  <si>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</si>
  <si>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</si>
  <si>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</si>
  <si>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</si>
  <si>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</si>
  <si>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</si>
  <si>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</si>
  <si>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</si>
  <si>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</si>
  <si>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</si>
  <si>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</si>
  <si>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</si>
  <si>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</si>
  <si>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</si>
  <si>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</si>
  <si>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</si>
  <si>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</si>
  <si>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</si>
  <si>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</si>
  <si>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</si>
  <si>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</si>
  <si>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</si>
  <si>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</si>
  <si>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</si>
  <si>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</si>
  <si>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</si>
  <si>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</si>
  <si>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</si>
  <si>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</si>
  <si>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</si>
  <si>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</si>
  <si>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</si>
  <si>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</si>
  <si>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</si>
  <si>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</si>
  <si>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</si>
  <si>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</si>
  <si>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</si>
  <si>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</si>
  <si>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</si>
  <si>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</si>
  <si>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</si>
  <si>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</si>
  <si>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</si>
  <si>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</si>
  <si>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</si>
  <si>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</si>
  <si>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</si>
  <si>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</si>
  <si>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</si>
  <si>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</si>
  <si>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</si>
  <si>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</si>
  <si>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</si>
  <si>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</si>
  <si>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</si>
  <si>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</si>
  <si>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</si>
  <si>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</si>
  <si>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</si>
  <si>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</si>
  <si>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</si>
  <si>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</si>
  <si>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</si>
  <si>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</si>
  <si>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</si>
  <si>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</si>
  <si>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</si>
  <si>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</si>
  <si>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</si>
  <si>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</si>
  <si>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</si>
  <si>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</si>
  <si>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</si>
  <si>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</si>
  <si>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</si>
  <si>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</si>
  <si>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</si>
  <si>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</si>
  <si>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</si>
  <si>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</si>
  <si>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</si>
  <si>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</si>
  <si>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</si>
  <si>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</si>
  <si>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</si>
  <si>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</si>
  <si>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</si>
  <si>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</si>
  <si>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</si>
  <si>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</si>
  <si>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</si>
  <si>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</si>
  <si>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</si>
  <si>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</si>
  <si>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</si>
  <si>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</si>
  <si>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</si>
  <si>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</si>
  <si>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</si>
  <si>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</si>
  <si>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</si>
  <si>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</si>
  <si>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</si>
  <si>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</si>
  <si>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</si>
  <si>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</si>
  <si>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</si>
  <si>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</si>
  <si>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</si>
  <si>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</si>
  <si>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</si>
  <si>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</si>
  <si>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</si>
  <si>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</si>
  <si>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</si>
  <si>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</si>
  <si>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</si>
  <si>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</si>
  <si>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</si>
  <si>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</si>
  <si>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</si>
  <si>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</si>
  <si>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</si>
  <si>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</si>
  <si>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</si>
  <si>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</si>
  <si>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</si>
  <si>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</si>
  <si>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</si>
  <si>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</si>
  <si>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</si>
  <si>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</si>
  <si>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</si>
  <si>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</si>
  <si>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</si>
  <si>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</si>
  <si>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</si>
  <si>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</si>
  <si>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</si>
  <si>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</si>
  <si>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</si>
  <si>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</si>
  <si>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</si>
  <si>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</si>
  <si>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</si>
  <si>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</si>
  <si>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</si>
  <si>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</si>
  <si>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</si>
  <si>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</si>
  <si>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</si>
  <si>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</si>
  <si>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</si>
  <si>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</si>
  <si>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</si>
  <si>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</si>
  <si>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</si>
  <si>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</si>
  <si>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</si>
  <si>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</si>
  <si>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</si>
  <si>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</si>
  <si>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</si>
  <si>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</si>
  <si>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</si>
  <si>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</si>
  <si>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</si>
  <si>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</si>
  <si>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</si>
  <si>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</si>
  <si>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</si>
  <si>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</si>
  <si>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</si>
  <si>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</si>
  <si>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</si>
  <si>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</si>
  <si>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</si>
  <si>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</si>
  <si>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</si>
  <si>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</si>
  <si>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</si>
  <si>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</si>
  <si>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</si>
  <si>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</si>
  <si>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</si>
  <si>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</si>
  <si>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</si>
  <si>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</si>
  <si>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</si>
  <si>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</si>
  <si>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</si>
  <si>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</si>
  <si>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</si>
  <si>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</si>
  <si>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</si>
  <si>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</si>
  <si>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</si>
  <si>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</si>
  <si>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</si>
  <si>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</si>
  <si>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</si>
  <si>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</si>
  <si>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</si>
  <si>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</si>
  <si>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</si>
  <si>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</si>
  <si>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</si>
  <si>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</si>
  <si>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</si>
  <si>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</si>
  <si>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</si>
  <si>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</si>
  <si>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</si>
  <si>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</si>
  <si>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</si>
  <si>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</si>
  <si>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</si>
  <si>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</si>
  <si>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</si>
  <si>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</si>
  <si>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</si>
  <si>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</si>
  <si>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</si>
  <si>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</si>
  <si>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</si>
  <si>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</si>
  <si>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</si>
  <si>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</si>
  <si>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</si>
  <si>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</si>
  <si>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</si>
  <si>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</si>
  <si>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</si>
  <si>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</si>
  <si>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</si>
  <si>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</si>
  <si>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</si>
  <si>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</si>
  <si>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</si>
  <si>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</si>
  <si>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</si>
  <si>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</si>
  <si>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</si>
  <si>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</si>
  <si>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</si>
  <si>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</si>
  <si>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</si>
  <si>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</si>
  <si>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</si>
  <si>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</si>
  <si>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</si>
  <si>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</si>
  <si>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</si>
  <si>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</si>
  <si>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</si>
  <si>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</si>
  <si>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</si>
  <si>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</si>
  <si>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</si>
  <si>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</si>
  <si>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</si>
  <si>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</si>
  <si>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</si>
  <si>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</si>
  <si>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</si>
  <si>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</si>
  <si>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</si>
  <si>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</si>
  <si>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</si>
  <si>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</si>
  <si>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</si>
  <si>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</si>
  <si>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</si>
  <si>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</si>
  <si>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</si>
  <si>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</si>
  <si>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</si>
  <si>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</si>
  <si>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</si>
  <si>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</si>
  <si>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</si>
  <si>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</si>
  <si>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</si>
  <si>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</si>
  <si>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</si>
  <si>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</si>
  <si>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</si>
  <si>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</si>
  <si>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</si>
  <si>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</si>
  <si>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</si>
  <si>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</si>
  <si>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</si>
  <si>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</si>
  <si>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</si>
  <si>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</si>
  <si>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</si>
  <si>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</si>
  <si>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</si>
  <si>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</si>
  <si>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</si>
  <si>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</si>
  <si>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</si>
  <si>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</si>
  <si>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</si>
  <si>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</si>
  <si>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</si>
  <si>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</si>
  <si>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</si>
  <si>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</si>
  <si>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</si>
  <si>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</si>
  <si>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</si>
  <si>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</si>
  <si>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</si>
  <si>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</si>
  <si>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</si>
  <si>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</si>
  <si>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</si>
  <si>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</si>
  <si>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</si>
  <si>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</si>
  <si>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</si>
  <si>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</si>
  <si>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</si>
  <si>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</si>
  <si>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</si>
  <si>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</si>
  <si>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</si>
  <si>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</si>
  <si>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</si>
  <si>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</si>
  <si>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</si>
  <si>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</si>
  <si>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</si>
  <si>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</si>
  <si>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</si>
  <si>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</si>
  <si>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</si>
  <si>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</si>
  <si>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</si>
  <si>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</si>
  <si>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</si>
  <si>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</si>
  <si>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</si>
  <si>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</si>
  <si>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</si>
  <si>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</si>
  <si>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</si>
  <si>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</si>
  <si>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</si>
  <si>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</si>
  <si>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</si>
  <si>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</si>
  <si>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</si>
  <si>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</si>
  <si>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</si>
  <si>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</si>
  <si>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</si>
  <si>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</si>
  <si>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</si>
  <si>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</si>
  <si>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</si>
  <si>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</si>
  <si>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</si>
  <si>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</si>
  <si>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</si>
  <si>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</si>
  <si>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</si>
  <si>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</si>
  <si>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</si>
  <si>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</si>
  <si>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</si>
  <si>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</si>
  <si>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</si>
  <si>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</si>
  <si>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</si>
  <si>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</si>
  <si>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</si>
  <si>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</si>
  <si>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</si>
  <si>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</si>
  <si>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</si>
  <si>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</si>
  <si>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</si>
  <si>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</si>
  <si>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</si>
  <si>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</si>
  <si>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</si>
  <si>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</si>
  <si>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</si>
  <si>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</si>
  <si>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</si>
  <si>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</si>
  <si>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</si>
  <si>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</si>
  <si>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</si>
  <si>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</si>
  <si>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</si>
  <si>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</si>
  <si>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</si>
  <si>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</si>
  <si>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</si>
  <si>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</si>
  <si>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</si>
  <si>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</si>
  <si>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</si>
  <si>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</si>
  <si>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</si>
  <si>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</si>
  <si>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</si>
  <si>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</si>
  <si>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</si>
  <si>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</si>
  <si>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</si>
  <si>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</si>
  <si>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</si>
  <si>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</si>
  <si>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</si>
  <si>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</si>
  <si>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</si>
  <si>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</si>
  <si>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</si>
  <si>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</si>
  <si>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</si>
  <si>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</si>
  <si>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</si>
  <si>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</si>
  <si>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</si>
  <si>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</si>
  <si>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</si>
  <si>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</si>
  <si>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</si>
  <si>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</si>
  <si>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</si>
  <si>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</si>
  <si>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</si>
  <si>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</si>
  <si>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</si>
  <si>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</si>
  <si>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</si>
  <si>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</si>
  <si>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</si>
  <si>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</si>
  <si>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</si>
  <si>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</si>
  <si>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</si>
  <si>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</si>
  <si>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</si>
  <si>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</si>
  <si>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</si>
  <si>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</si>
  <si>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</si>
  <si>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</si>
  <si>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</si>
  <si>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</si>
  <si>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</si>
  <si>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</si>
  <si>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</si>
  <si>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</si>
  <si>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</si>
  <si>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</si>
  <si>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</si>
  <si>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</si>
  <si>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</si>
  <si>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</si>
  <si>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</si>
  <si>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</si>
  <si>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</si>
  <si>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</si>
  <si>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</si>
  <si>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</si>
  <si>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</si>
  <si>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</si>
  <si>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</si>
  <si>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</si>
  <si>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</si>
  <si>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</si>
  <si>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</si>
  <si>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</si>
  <si>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</si>
  <si>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</si>
  <si>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</si>
  <si>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</si>
  <si>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</si>
  <si>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</si>
  <si>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</si>
  <si>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</si>
  <si>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</si>
  <si>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</si>
  <si>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</si>
  <si>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</si>
  <si>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</si>
  <si>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</si>
  <si>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</si>
  <si>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</si>
  <si>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</si>
  <si>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</si>
  <si>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</si>
  <si>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</si>
  <si>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</si>
  <si>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</si>
  <si>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</si>
  <si>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</si>
  <si>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</si>
  <si>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</si>
  <si>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</si>
  <si>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</si>
  <si>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</si>
  <si>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</si>
  <si>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</si>
  <si>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</si>
  <si>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</si>
  <si>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</si>
  <si>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</si>
  <si>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</si>
  <si>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</si>
  <si>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</si>
  <si>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</si>
  <si>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</si>
  <si>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</si>
  <si>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</si>
  <si>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</si>
  <si>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</si>
  <si>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</si>
  <si>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</si>
  <si>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</si>
  <si>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</si>
  <si>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</si>
  <si>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</si>
  <si>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</si>
  <si>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</si>
  <si>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</si>
  <si>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</si>
  <si>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</si>
  <si>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</si>
  <si>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</si>
  <si>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</si>
  <si>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</si>
  <si>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</si>
  <si>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</si>
  <si>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</si>
  <si>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</si>
  <si>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</si>
  <si>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</si>
  <si>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</si>
  <si>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</si>
  <si>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</si>
  <si>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</si>
  <si>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</si>
  <si>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</si>
  <si>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</si>
  <si>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</si>
  <si>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</si>
  <si>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</si>
  <si>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</si>
  <si>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</si>
  <si>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</si>
  <si>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</si>
  <si>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</si>
  <si>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</si>
  <si>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</si>
  <si>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</si>
  <si>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</si>
  <si>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</si>
  <si>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</si>
  <si>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</si>
  <si>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</si>
  <si>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</si>
  <si>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</si>
  <si>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</si>
  <si>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</si>
  <si>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</si>
  <si>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</si>
  <si>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</si>
  <si>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</si>
  <si>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</si>
  <si>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</si>
  <si>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</si>
  <si>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</si>
  <si>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</si>
  <si>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</si>
  <si>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</si>
  <si>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</si>
  <si>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</si>
  <si>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</si>
  <si>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</si>
  <si>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</si>
  <si>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</si>
  <si>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</si>
  <si>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</si>
  <si>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</si>
  <si>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</si>
  <si>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</si>
  <si>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</si>
  <si>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</si>
  <si>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</si>
  <si>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</si>
  <si>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</si>
  <si>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</si>
  <si>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</si>
  <si>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</si>
  <si>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</si>
  <si>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</si>
  <si>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</si>
  <si>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</si>
  <si>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</si>
  <si>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</si>
  <si>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</si>
  <si>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</si>
  <si>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</si>
  <si>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</si>
  <si>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</si>
  <si>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</si>
  <si>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</si>
  <si>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</si>
  <si>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</si>
  <si>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</si>
  <si>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</si>
  <si>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</si>
  <si>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</si>
  <si>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</si>
  <si>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</si>
  <si>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</si>
  <si>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</si>
  <si>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</si>
  <si>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</si>
  <si>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</si>
  <si>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</si>
  <si>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</si>
  <si>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</si>
  <si>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</si>
  <si>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</si>
  <si>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</si>
  <si>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</si>
  <si>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</si>
  <si>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</si>
  <si>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</si>
  <si>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</si>
  <si>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</si>
  <si>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</si>
  <si>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</si>
  <si>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</si>
  <si>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</si>
  <si>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</si>
  <si>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</si>
  <si>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</si>
  <si>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</si>
  <si>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</si>
  <si>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</si>
  <si>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</si>
  <si>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</si>
  <si>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</si>
  <si>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</si>
  <si>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</si>
  <si>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</si>
  <si>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</si>
  <si>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</si>
  <si>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</si>
  <si>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</si>
  <si>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</si>
  <si>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</si>
  <si>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</si>
  <si>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</si>
  <si>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</si>
  <si>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</si>
  <si>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</si>
  <si>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</si>
  <si>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</si>
  <si>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</si>
  <si>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</si>
  <si>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</si>
  <si>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</si>
  <si>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</si>
  <si>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</si>
  <si>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</si>
  <si>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</si>
  <si>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</si>
  <si>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</si>
  <si>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</si>
  <si>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</si>
  <si>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</si>
  <si>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</si>
  <si>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</si>
  <si>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</si>
  <si>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</si>
  <si>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</si>
  <si>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</si>
  <si>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</si>
  <si>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</si>
  <si>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</si>
  <si>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</si>
  <si>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</si>
  <si>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</si>
  <si>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</si>
  <si>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</si>
  <si>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</si>
  <si>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</si>
  <si>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</si>
  <si>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</si>
  <si>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</si>
  <si>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</si>
  <si>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</si>
  <si>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</si>
  <si>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</si>
  <si>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</si>
  <si>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</si>
  <si>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</si>
  <si>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</si>
  <si>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</si>
  <si>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</si>
  <si>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</si>
  <si>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</si>
  <si>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</si>
  <si>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</si>
  <si>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</si>
  <si>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</si>
  <si>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</si>
  <si>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</si>
  <si>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</si>
  <si>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</si>
  <si>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</si>
  <si>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</si>
  <si>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</si>
  <si>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</si>
  <si>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</si>
  <si>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</si>
  <si>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</si>
  <si>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</si>
  <si>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</si>
  <si>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</si>
  <si>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</si>
  <si>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</si>
  <si>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</si>
  <si>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</si>
  <si>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</si>
  <si>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</si>
  <si>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</si>
  <si>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</si>
  <si>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</si>
  <si>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</si>
  <si>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</si>
  <si>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</si>
  <si>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</si>
  <si>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</si>
  <si>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</si>
  <si>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</si>
  <si>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</si>
  <si>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</si>
  <si>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</si>
  <si>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</si>
  <si>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</si>
  <si>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</si>
  <si>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</si>
  <si>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</si>
  <si>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</si>
  <si>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</si>
  <si>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</si>
  <si>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</si>
  <si>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</si>
  <si>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</si>
  <si>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</si>
  <si>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</si>
  <si>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</si>
  <si>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</si>
  <si>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</si>
  <si>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</si>
  <si>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</si>
  <si>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</si>
  <si>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</si>
  <si>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</si>
  <si>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</si>
  <si>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</si>
  <si>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</si>
  <si>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</si>
  <si>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</si>
  <si>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</si>
  <si>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</si>
  <si>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</si>
  <si>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</si>
  <si>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</si>
  <si>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</si>
  <si>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</si>
  <si>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</si>
  <si>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</si>
  <si>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</si>
  <si>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</si>
  <si>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</si>
  <si>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</si>
  <si>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</si>
  <si>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</si>
  <si>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</si>
  <si>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</si>
  <si>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</si>
  <si>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</si>
  <si>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</si>
  <si>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</si>
  <si>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</si>
  <si>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</si>
  <si>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</si>
  <si>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</si>
  <si>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</si>
  <si>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</si>
  <si>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</si>
  <si>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</si>
  <si>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</si>
  <si>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</si>
  <si>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</si>
  <si>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</si>
  <si>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</si>
  <si>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</si>
  <si>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</si>
  <si>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</si>
  <si>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</si>
  <si>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</si>
  <si>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</si>
  <si>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</si>
  <si>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</si>
  <si>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</si>
  <si>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</si>
  <si>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</si>
  <si>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</si>
  <si>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</si>
  <si>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</si>
  <si>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</si>
  <si>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</si>
  <si>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</si>
  <si>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</si>
  <si>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</si>
  <si>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</si>
  <si>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</si>
  <si>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</si>
  <si>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</si>
  <si>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</si>
  <si>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</si>
  <si>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</si>
  <si>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</si>
  <si>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</si>
  <si>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</si>
  <si>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</si>
  <si>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</si>
  <si>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</si>
  <si>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</si>
  <si>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</si>
  <si>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</si>
  <si>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</si>
  <si>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</si>
  <si>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</si>
  <si>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</si>
  <si>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</si>
  <si>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</si>
  <si>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</si>
  <si>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</si>
  <si>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</si>
  <si>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</si>
  <si>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</si>
  <si>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</si>
  <si>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</si>
  <si>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</si>
  <si>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</si>
  <si>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</si>
  <si>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</si>
  <si>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</si>
  <si>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</si>
  <si>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</si>
  <si>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</si>
  <si>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</si>
  <si>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</si>
  <si>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</si>
  <si>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</si>
  <si>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</si>
  <si>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</si>
  <si>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</si>
  <si>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</si>
  <si>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</si>
  <si>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</si>
  <si>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</si>
  <si>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</si>
  <si>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</si>
  <si>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</si>
  <si>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</si>
  <si>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</si>
  <si>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</si>
  <si>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</si>
  <si>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</si>
  <si>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</si>
  <si>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</si>
  <si>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</si>
  <si>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</si>
  <si>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</si>
  <si>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</si>
  <si>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</si>
  <si>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</si>
  <si>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</si>
  <si>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</si>
  <si>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</si>
  <si>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</si>
  <si>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</si>
  <si>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</si>
  <si>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</si>
  <si>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</si>
  <si>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</si>
  <si>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</si>
  <si>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</si>
  <si>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</si>
  <si>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</si>
  <si>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</si>
  <si>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</si>
  <si>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</si>
  <si>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</si>
  <si>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</si>
  <si>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</si>
  <si>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</si>
  <si>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</si>
  <si>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</si>
  <si>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</si>
  <si>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</si>
  <si>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</si>
  <si>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</si>
  <si>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</si>
  <si>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</si>
  <si>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</si>
  <si>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</si>
  <si>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</si>
  <si>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</si>
  <si>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</si>
  <si>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</si>
  <si>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</si>
  <si>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</si>
  <si>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</si>
  <si>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</si>
  <si>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</si>
  <si>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</si>
  <si>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</si>
  <si>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</si>
  <si>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</si>
  <si>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</si>
  <si>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</si>
  <si>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</si>
  <si>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</si>
  <si>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</si>
  <si>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</si>
  <si>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</si>
  <si>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</si>
  <si>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</si>
  <si>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</si>
  <si>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</si>
  <si>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</si>
  <si>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</si>
  <si>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</si>
  <si>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</si>
  <si>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</si>
  <si>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</si>
  <si>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</si>
  <si>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</si>
  <si>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</si>
  <si>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</si>
  <si>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</si>
  <si>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</si>
  <si>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</si>
  <si>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</si>
  <si>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</si>
  <si>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</si>
  <si>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</si>
  <si>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</si>
  <si>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</si>
  <si>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</si>
  <si>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</si>
  <si>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</si>
  <si>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</si>
  <si>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</si>
  <si>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</si>
  <si>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</si>
  <si>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</si>
  <si>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</si>
  <si>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</si>
  <si>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</si>
  <si>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</si>
  <si>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</si>
  <si>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</si>
  <si>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</si>
  <si>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</si>
  <si>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</si>
  <si>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</si>
  <si>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</si>
  <si>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</si>
  <si>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</si>
  <si>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</si>
  <si>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</si>
  <si>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</si>
  <si>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</si>
  <si>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</si>
  <si>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</si>
  <si>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</si>
  <si>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</si>
  <si>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</si>
  <si>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</si>
  <si>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</si>
  <si>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</si>
  <si>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</si>
  <si>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</si>
  <si>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</si>
  <si>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</si>
  <si>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</si>
  <si>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</si>
  <si>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</si>
  <si>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</si>
  <si>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</si>
  <si>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</si>
  <si>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</si>
  <si>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</si>
  <si>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</si>
  <si>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</si>
  <si>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</si>
  <si>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</si>
  <si>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</si>
  <si>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</si>
  <si>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</si>
  <si>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</si>
  <si>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</si>
  <si>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</si>
  <si>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</si>
  <si>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</si>
  <si>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</si>
  <si>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</si>
  <si>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</si>
  <si>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</si>
  <si>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</si>
  <si>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</si>
  <si>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</si>
  <si>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</si>
  <si>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</si>
  <si>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</si>
  <si>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</si>
  <si>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</si>
  <si>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</si>
  <si>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</si>
  <si>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</si>
  <si>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</si>
  <si>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</si>
  <si>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</si>
  <si>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</si>
  <si>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</si>
  <si>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</si>
  <si>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</si>
  <si>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</si>
  <si>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</si>
  <si>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</si>
  <si>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</si>
  <si>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</si>
  <si>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</si>
  <si>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</si>
  <si>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</si>
  <si>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</si>
  <si>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</si>
  <si>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</si>
  <si>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</si>
  <si>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</si>
  <si>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</si>
  <si>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</si>
  <si>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</si>
  <si>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</si>
  <si>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</si>
  <si>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</si>
  <si>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</si>
  <si>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</si>
  <si>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</si>
  <si>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</si>
  <si>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</si>
  <si>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</si>
  <si>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</si>
  <si>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</si>
  <si>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</si>
  <si>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</si>
  <si>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</si>
  <si>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</si>
  <si>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</si>
  <si>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</si>
  <si>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</si>
  <si>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</si>
  <si>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</si>
  <si>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</si>
  <si>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</si>
  <si>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</si>
  <si>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</si>
  <si>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</si>
  <si>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</si>
  <si>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</si>
  <si>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</si>
  <si>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</si>
  <si>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</si>
  <si>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</si>
  <si>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</si>
  <si>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</si>
  <si>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</si>
  <si>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</si>
  <si>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</si>
  <si>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</si>
  <si>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</si>
  <si>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</si>
  <si>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</si>
  <si>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</si>
  <si>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</si>
  <si>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</si>
  <si>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</si>
  <si>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</si>
  <si>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</si>
  <si>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</si>
  <si>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</si>
  <si>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</si>
  <si>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</si>
  <si>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</si>
  <si>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</si>
  <si>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</si>
  <si>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</si>
  <si>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</si>
  <si>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</si>
  <si>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</si>
  <si>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</si>
  <si>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</si>
  <si>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</si>
  <si>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</si>
  <si>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</si>
  <si>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</si>
  <si>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</si>
  <si>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</si>
  <si>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</si>
  <si>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</si>
  <si>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</si>
  <si>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</si>
  <si>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</si>
  <si>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</si>
  <si>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</si>
  <si>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</si>
  <si>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</si>
  <si>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</si>
  <si>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</si>
  <si>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</si>
  <si>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</si>
  <si>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</si>
  <si>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</si>
  <si>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</si>
  <si>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</si>
  <si>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</si>
  <si>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</si>
  <si>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</si>
  <si>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</si>
  <si>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</si>
  <si>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</si>
  <si>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</si>
  <si>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</si>
  <si>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</si>
  <si>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</si>
  <si>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</si>
  <si>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</si>
  <si>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</si>
  <si>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</si>
  <si>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</si>
  <si>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</si>
  <si>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</si>
  <si>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</si>
  <si>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</si>
  <si>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</si>
  <si>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</si>
  <si>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</si>
  <si>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</si>
  <si>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</si>
  <si>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</si>
  <si>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</si>
  <si>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</si>
  <si>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</si>
  <si>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</si>
  <si>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</si>
  <si>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</si>
  <si>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</si>
  <si>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</si>
  <si>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</si>
  <si>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</si>
  <si>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</si>
  <si>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</si>
  <si>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</si>
  <si>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</si>
  <si>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</si>
  <si>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</si>
  <si>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</si>
  <si>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</si>
  <si>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</si>
  <si>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</si>
  <si>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</si>
  <si>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</si>
  <si>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</si>
  <si>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</si>
  <si>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</si>
  <si>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</si>
  <si>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</si>
  <si>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</si>
  <si>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</si>
  <si>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</si>
  <si>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</si>
  <si>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</si>
  <si>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</si>
  <si>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</si>
  <si>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</si>
  <si>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</si>
  <si>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</si>
  <si>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</si>
  <si>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</si>
  <si>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</si>
  <si>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</si>
  <si>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</si>
  <si>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</si>
  <si>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</si>
  <si>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</si>
  <si>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</si>
  <si>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</si>
  <si>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</si>
  <si>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</si>
  <si>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</si>
  <si>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</si>
  <si>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</si>
  <si>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</si>
  <si>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</si>
  <si>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</si>
  <si>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</si>
  <si>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</si>
  <si>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</si>
  <si>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</si>
  <si>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</si>
  <si>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</si>
  <si>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</si>
  <si>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</si>
  <si>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</si>
  <si>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</si>
  <si>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</si>
  <si>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</si>
  <si>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</si>
  <si>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</si>
  <si>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</si>
  <si>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</si>
  <si>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</si>
  <si>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</si>
  <si>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</si>
  <si>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</si>
  <si>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</si>
  <si>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</si>
  <si>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</si>
  <si>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</si>
  <si>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</si>
  <si>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</si>
  <si>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</si>
  <si>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</si>
  <si>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</si>
  <si>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</si>
  <si>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</si>
  <si>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</si>
  <si>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</si>
  <si>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</si>
  <si>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</si>
  <si>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</si>
  <si>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</si>
  <si>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</si>
  <si>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</si>
  <si>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</si>
  <si>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</si>
  <si>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</si>
  <si>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</si>
  <si>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</si>
  <si>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</si>
  <si>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</si>
  <si>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</si>
  <si>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</si>
  <si>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</si>
  <si>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</si>
  <si>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</si>
  <si>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</si>
  <si>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</si>
  <si>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</si>
  <si>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</si>
  <si>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</si>
  <si>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</si>
  <si>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</si>
  <si>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</si>
  <si>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</si>
  <si>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</si>
  <si>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</si>
  <si>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</si>
  <si>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</si>
  <si>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</si>
  <si>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</si>
  <si>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</si>
  <si>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</si>
  <si>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</si>
  <si>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</si>
  <si>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</si>
  <si>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</si>
  <si>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</si>
  <si>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</si>
  <si>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</si>
  <si>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</si>
  <si>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</si>
  <si>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</si>
  <si>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</si>
  <si>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</si>
  <si>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</si>
  <si>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</si>
  <si>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</si>
  <si>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</si>
  <si>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</si>
  <si>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</si>
  <si>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</si>
  <si>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</si>
  <si>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</si>
  <si>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</si>
  <si>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</si>
  <si>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</si>
  <si>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</si>
  <si>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</si>
  <si>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</si>
  <si>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</si>
  <si>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</si>
  <si>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</si>
  <si>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</si>
  <si>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</si>
  <si>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</si>
  <si>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</si>
  <si>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</si>
  <si>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</si>
  <si>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</si>
  <si>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</si>
  <si>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</si>
  <si>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</si>
  <si>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</si>
  <si>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</si>
  <si>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</si>
  <si>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</si>
  <si>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</si>
  <si>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</si>
  <si>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</si>
  <si>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</si>
  <si>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</si>
  <si>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</si>
  <si>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</si>
  <si>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</si>
  <si>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</si>
  <si>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</si>
  <si>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</si>
  <si>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</si>
  <si>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</si>
  <si>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</si>
  <si>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</si>
  <si>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</si>
  <si>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</si>
  <si>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</si>
  <si>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</si>
  <si>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</si>
  <si>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</si>
  <si>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</si>
  <si>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</si>
  <si>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</si>
  <si>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</si>
  <si>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</si>
  <si>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</si>
  <si>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</si>
  <si>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</si>
  <si>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</si>
  <si>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</si>
  <si>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</si>
  <si>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</si>
  <si>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</si>
  <si>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</si>
  <si>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</si>
  <si>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</si>
  <si>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</si>
  <si>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</si>
  <si>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</si>
  <si>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</si>
  <si>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</si>
  <si>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</si>
  <si>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</si>
  <si>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</si>
  <si>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</si>
  <si>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</si>
  <si>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</si>
  <si>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</si>
  <si>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</si>
  <si>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</si>
  <si>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</si>
  <si>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</si>
  <si>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</si>
  <si>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</si>
  <si>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</si>
  <si>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</si>
  <si>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</si>
  <si>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</si>
  <si>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</si>
  <si>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</si>
  <si>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</si>
  <si>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</si>
  <si>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</si>
  <si>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</si>
  <si>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</si>
  <si>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</si>
  <si>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</si>
  <si>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</si>
  <si>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</si>
  <si>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</si>
  <si>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</si>
  <si>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</si>
  <si>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</si>
  <si>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</si>
  <si>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</si>
  <si>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</si>
  <si>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</si>
  <si>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</si>
  <si>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</si>
  <si>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</si>
  <si>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</si>
  <si>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</si>
  <si>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</si>
  <si>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</si>
  <si>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</si>
  <si>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</si>
  <si>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</si>
  <si>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</si>
  <si>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</si>
  <si>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</si>
  <si>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</si>
  <si>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</si>
  <si>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</si>
  <si>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</si>
  <si>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</si>
  <si>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</si>
  <si>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</si>
  <si>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</si>
  <si>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</si>
  <si>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</si>
  <si>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</si>
  <si>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</si>
  <si>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</si>
  <si>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</si>
  <si>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</si>
  <si>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</si>
  <si>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</si>
  <si>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</si>
  <si>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</si>
  <si>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</si>
  <si>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</si>
  <si>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</si>
  <si>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</si>
  <si>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</si>
  <si>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</si>
  <si>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</si>
  <si>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</si>
  <si>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</si>
  <si>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</si>
  <si>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</si>
  <si>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</si>
  <si>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</si>
  <si>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</si>
  <si>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</si>
  <si>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</si>
  <si>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</si>
  <si>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</si>
  <si>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</si>
  <si>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</si>
  <si>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</si>
  <si>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</si>
  <si>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</si>
  <si>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</si>
  <si>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</si>
  <si>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</si>
  <si>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</si>
  <si>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</si>
  <si>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</si>
  <si>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</si>
  <si>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</si>
  <si>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</si>
  <si>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</si>
  <si>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</si>
  <si>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</si>
  <si>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</si>
  <si>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</si>
  <si>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</si>
  <si>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</si>
  <si>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</si>
  <si>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</si>
  <si>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</si>
  <si>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</si>
  <si>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</si>
  <si>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</si>
  <si>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</si>
  <si>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</si>
  <si>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</si>
  <si>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</si>
  <si>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</si>
  <si>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</si>
  <si>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</si>
  <si>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</si>
  <si>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</si>
  <si>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</si>
  <si>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</si>
  <si>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</si>
  <si>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</si>
  <si>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</si>
  <si>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</si>
  <si>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</si>
  <si>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</si>
  <si>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</si>
  <si>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</si>
  <si>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</si>
  <si>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</si>
  <si>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</si>
  <si>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</si>
  <si>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</si>
  <si>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</si>
  <si>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</si>
  <si>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</si>
  <si>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</si>
  <si>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</si>
  <si>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</si>
  <si>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</si>
  <si>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</si>
  <si>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</si>
  <si>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</si>
  <si>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</si>
  <si>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</si>
  <si>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</si>
  <si>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</si>
  <si>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</si>
  <si>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</si>
  <si>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</si>
  <si>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</si>
  <si>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</si>
  <si>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</si>
  <si>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</si>
  <si>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</si>
  <si>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</si>
  <si>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</si>
  <si>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</si>
  <si>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</si>
  <si>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</si>
  <si>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</si>
  <si>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</si>
  <si>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</si>
  <si>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</si>
  <si>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</si>
  <si>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</si>
  <si>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</si>
  <si>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</si>
  <si>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</si>
  <si>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</si>
  <si>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</si>
  <si>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</si>
  <si>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</si>
  <si>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</si>
  <si>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</si>
  <si>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</si>
  <si>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</si>
  <si>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</si>
  <si>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</si>
  <si>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</si>
  <si>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</si>
  <si>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</si>
  <si>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</si>
  <si>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</si>
  <si>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</si>
  <si>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</si>
  <si>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</si>
  <si>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</si>
  <si>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</si>
  <si>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</si>
  <si>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</si>
  <si>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</si>
  <si>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</si>
  <si>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</si>
  <si>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</si>
  <si>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</si>
  <si>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</si>
  <si>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</si>
  <si>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</si>
  <si>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</si>
  <si>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</si>
  <si>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</si>
  <si>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</si>
  <si>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</si>
  <si>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</si>
  <si>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</si>
  <si>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</si>
  <si>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</si>
  <si>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</si>
  <si>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</si>
  <si>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</si>
  <si>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</si>
  <si>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</si>
  <si>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</si>
  <si>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</si>
  <si>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</si>
  <si>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</si>
  <si>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</si>
  <si>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</si>
  <si>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</si>
  <si>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</si>
  <si>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</si>
  <si>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</si>
  <si>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</si>
  <si>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</si>
  <si>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</si>
  <si>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</si>
  <si>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</si>
  <si>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</si>
  <si>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</si>
  <si>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</si>
  <si>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</si>
  <si>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</si>
  <si>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</si>
  <si>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</si>
  <si>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</si>
  <si>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</si>
  <si>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</si>
  <si>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</si>
  <si>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</si>
  <si>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</si>
  <si>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</si>
  <si>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</si>
  <si>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</si>
  <si>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</si>
  <si>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</si>
  <si>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</si>
  <si>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</si>
  <si>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</si>
  <si>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</si>
  <si>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</si>
  <si>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</si>
  <si>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</si>
  <si>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</si>
  <si>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</si>
  <si>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</si>
  <si>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</si>
  <si>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</si>
  <si>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</si>
  <si>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</si>
  <si>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</si>
  <si>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</si>
  <si>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</si>
  <si>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</si>
  <si>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</si>
  <si>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</si>
  <si>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</si>
  <si>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</si>
  <si>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</si>
  <si>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</si>
  <si>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</si>
  <si>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</si>
  <si>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</si>
  <si>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</si>
  <si>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</si>
  <si>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</si>
  <si>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</si>
  <si>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</si>
  <si>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</si>
  <si>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</si>
  <si>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</si>
  <si>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</si>
  <si>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</si>
  <si>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</si>
  <si>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</si>
  <si>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</si>
  <si>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</si>
  <si>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</si>
  <si>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</si>
  <si>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</si>
  <si>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</si>
  <si>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</si>
  <si>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</si>
  <si>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</si>
  <si>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</si>
  <si>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</si>
  <si>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</si>
  <si>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</si>
  <si>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</si>
  <si>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</si>
  <si>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</si>
  <si>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</si>
  <si>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</si>
  <si>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</si>
  <si>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</si>
  <si>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</si>
  <si>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</si>
  <si>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</si>
  <si>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</si>
  <si>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</si>
  <si>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</si>
  <si>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</si>
  <si>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</si>
  <si>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</si>
  <si>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</si>
  <si>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</si>
  <si>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</si>
  <si>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</si>
  <si>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</si>
  <si>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</si>
  <si>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</si>
  <si>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</si>
  <si>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</si>
  <si>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</si>
  <si>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</si>
  <si>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</si>
  <si>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</si>
  <si>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</si>
  <si>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</si>
  <si>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</si>
  <si>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</si>
  <si>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</si>
  <si>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</si>
  <si>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</si>
  <si>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</si>
  <si>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</si>
  <si>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</si>
  <si>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</si>
  <si>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</si>
  <si>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</si>
  <si>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</si>
  <si>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</si>
  <si>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</si>
  <si>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</si>
  <si>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</si>
  <si>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</si>
  <si>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</si>
  <si>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</si>
  <si>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</si>
  <si>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</si>
  <si>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</si>
  <si>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</si>
  <si>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</si>
  <si>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</si>
  <si>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</si>
  <si>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</si>
  <si>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</si>
  <si>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</si>
  <si>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</si>
  <si>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</si>
  <si>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</si>
  <si>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</si>
  <si>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</si>
  <si>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</si>
  <si>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</si>
  <si>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</si>
  <si>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</si>
  <si>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</si>
  <si>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</si>
  <si>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</si>
  <si>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</si>
  <si>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</si>
  <si>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</si>
  <si>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</si>
  <si>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</si>
  <si>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</si>
  <si>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</si>
  <si>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</si>
  <si>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</si>
  <si>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</si>
  <si>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</si>
  <si>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</si>
  <si>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</si>
  <si>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</si>
  <si>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</si>
  <si>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</si>
  <si>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</si>
  <si>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</si>
  <si>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</si>
  <si>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</si>
  <si>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</si>
  <si>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</si>
  <si>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</si>
  <si>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</si>
  <si>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</si>
  <si>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</si>
  <si>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</si>
  <si>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</si>
  <si>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</si>
  <si>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</si>
  <si>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</si>
  <si>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</si>
  <si>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</si>
  <si>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</si>
  <si>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</si>
  <si>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</si>
  <si>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</si>
  <si>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</si>
  <si>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</si>
  <si>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</si>
  <si>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</si>
  <si>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</si>
  <si>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</si>
  <si>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</si>
  <si>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</si>
  <si>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</si>
  <si>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</si>
  <si>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</si>
  <si>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</si>
  <si>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</si>
  <si>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</si>
  <si>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</si>
  <si>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</si>
  <si>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</si>
  <si>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</si>
  <si>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</si>
  <si>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</si>
  <si>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</si>
  <si>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</si>
  <si>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</si>
  <si>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</si>
  <si>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</si>
  <si>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</si>
  <si>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</si>
  <si>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</si>
  <si>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</si>
  <si>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</si>
  <si>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</si>
  <si>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</si>
  <si>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</si>
  <si>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</si>
  <si>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</si>
  <si>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</si>
  <si>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</si>
  <si>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</si>
  <si>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</si>
  <si>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</si>
  <si>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</si>
  <si>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</si>
  <si>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</si>
  <si>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</si>
  <si>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</si>
  <si>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</si>
  <si>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</si>
  <si>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</si>
  <si>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</si>
  <si>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</si>
  <si>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</si>
  <si>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</si>
  <si>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</si>
  <si>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</si>
  <si>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</si>
  <si>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</si>
  <si>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</si>
  <si>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</si>
  <si>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</si>
  <si>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</si>
  <si>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</si>
  <si>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</si>
  <si>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</si>
  <si>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</si>
  <si>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</si>
  <si>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</si>
  <si>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</si>
  <si>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</si>
  <si>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</si>
  <si>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</si>
  <si>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</si>
  <si>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</si>
  <si>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</si>
  <si>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</si>
  <si>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</si>
  <si>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</si>
  <si>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</si>
  <si>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</si>
  <si>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</si>
  <si>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</si>
  <si>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</si>
  <si>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</si>
  <si>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</si>
  <si>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</si>
  <si>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</si>
  <si>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</si>
  <si>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</si>
  <si>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</si>
  <si>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</si>
  <si>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</si>
  <si>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</si>
  <si>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</si>
  <si>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</si>
  <si>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</si>
  <si>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</si>
  <si>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</si>
  <si>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</si>
  <si>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</si>
  <si>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</si>
  <si>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</si>
  <si>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</si>
  <si>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</si>
  <si>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</si>
  <si>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</si>
  <si>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</si>
  <si>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</si>
  <si>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</si>
  <si>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</si>
  <si>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</si>
  <si>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</si>
  <si>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</si>
  <si>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</si>
  <si>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</si>
  <si>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</si>
  <si>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</si>
  <si>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</si>
  <si>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</si>
  <si>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</si>
  <si>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</si>
  <si>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</si>
  <si>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</si>
  <si>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</si>
  <si>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</si>
  <si>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</si>
  <si>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</si>
  <si>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</si>
  <si>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</si>
  <si>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</si>
  <si>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</si>
  <si>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</si>
  <si>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</si>
  <si>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</si>
  <si>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</si>
  <si>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</si>
  <si>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</si>
  <si>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</si>
  <si>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</si>
  <si>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</si>
  <si>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</si>
  <si>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</si>
  <si>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</si>
  <si>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</si>
  <si>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</si>
  <si>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</si>
  <si>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</si>
  <si>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</si>
  <si>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</si>
  <si>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</si>
  <si>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</si>
  <si>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</si>
  <si>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</si>
  <si>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</si>
  <si>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</si>
  <si>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</si>
  <si>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</si>
  <si>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</si>
  <si>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</si>
  <si>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</si>
  <si>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</si>
  <si>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</si>
  <si>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</si>
  <si>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</si>
  <si>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</si>
  <si>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</si>
  <si>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</si>
  <si>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</si>
  <si>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</si>
  <si>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</si>
  <si>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</si>
  <si>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</si>
  <si>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</si>
  <si>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</si>
  <si>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</si>
  <si>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</si>
  <si>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</si>
  <si>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</si>
  <si>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</si>
  <si>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</si>
  <si>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</si>
  <si>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</si>
  <si>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</si>
  <si>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</si>
  <si>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</si>
  <si>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</si>
  <si>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</si>
  <si>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</si>
  <si>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</si>
  <si>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</si>
  <si>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</si>
  <si>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</si>
  <si>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</si>
  <si>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</si>
  <si>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</si>
  <si>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</si>
  <si>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</si>
  <si>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</si>
  <si>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</si>
  <si>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</si>
  <si>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</si>
  <si>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</si>
  <si>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</si>
  <si>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</si>
  <si>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</si>
  <si>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</si>
  <si>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</si>
  <si>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</si>
  <si>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</si>
  <si>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</si>
  <si>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</si>
  <si>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</si>
  <si>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</si>
  <si>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</si>
  <si>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</si>
  <si>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</si>
  <si>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</si>
  <si>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</si>
  <si>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</si>
  <si>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</si>
  <si>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</si>
  <si>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</si>
  <si>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</si>
  <si>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</si>
  <si>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</si>
  <si>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</si>
  <si>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</si>
  <si>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</si>
  <si>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</si>
  <si>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</si>
  <si>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</si>
  <si>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</si>
  <si>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</si>
  <si>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</si>
  <si>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</si>
  <si>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</si>
  <si>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</si>
  <si>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</si>
  <si>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</si>
  <si>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</si>
  <si>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</si>
  <si>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</si>
  <si>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</si>
  <si>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</si>
  <si>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</si>
  <si>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</si>
  <si>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</si>
  <si>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</si>
  <si>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</si>
  <si>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</si>
  <si>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</si>
  <si>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</si>
  <si>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</si>
  <si>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</si>
  <si>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</si>
  <si>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</si>
  <si>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</si>
  <si>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</si>
  <si>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</si>
  <si>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</si>
  <si>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</si>
  <si>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</si>
  <si>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</si>
  <si>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</si>
  <si>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</si>
  <si>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</si>
  <si>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</si>
  <si>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</si>
  <si>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</si>
  <si>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</si>
  <si>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</si>
  <si>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</si>
  <si>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</si>
  <si>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</si>
  <si>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</si>
  <si>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</si>
  <si>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</si>
  <si>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</si>
  <si>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</si>
  <si>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</si>
  <si>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</si>
  <si>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</si>
  <si>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</si>
  <si>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</si>
  <si>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</si>
  <si>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</si>
  <si>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</si>
  <si>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</si>
  <si>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</si>
  <si>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</si>
  <si>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</si>
  <si>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</si>
  <si>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</si>
  <si>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</si>
  <si>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</si>
  <si>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</si>
  <si>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</si>
  <si>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</si>
  <si>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</si>
  <si>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</si>
  <si>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</si>
  <si>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</si>
  <si>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</si>
  <si>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</si>
  <si>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</si>
  <si>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</si>
  <si>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</si>
  <si>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</si>
  <si>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</si>
  <si>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</si>
  <si>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</si>
  <si>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</si>
  <si>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</si>
  <si>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</si>
  <si>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</si>
  <si>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</si>
  <si>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</si>
  <si>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</si>
  <si>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</si>
  <si>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</si>
  <si>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</si>
  <si>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</si>
  <si>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</si>
  <si>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</si>
  <si>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</si>
  <si>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</si>
  <si>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</si>
  <si>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</si>
  <si>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</si>
  <si>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</si>
  <si>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</si>
  <si>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</si>
  <si>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</si>
  <si>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</si>
  <si>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</si>
  <si>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</si>
  <si>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</si>
  <si>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</si>
  <si>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</si>
  <si>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</si>
  <si>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</si>
  <si>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</si>
  <si>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</si>
  <si>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</si>
  <si>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</si>
  <si>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</si>
  <si>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</si>
  <si>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</si>
  <si>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</si>
  <si>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</si>
  <si>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</si>
  <si>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</si>
  <si>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</si>
  <si>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</si>
  <si>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</si>
  <si>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</si>
  <si>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</si>
  <si>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</si>
  <si>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</si>
  <si>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</si>
  <si>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</si>
  <si>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</si>
  <si>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</si>
  <si>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</si>
  <si>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</si>
  <si>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</si>
  <si>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</si>
  <si>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</si>
  <si>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</si>
  <si>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</si>
  <si>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</si>
  <si>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</si>
  <si>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</si>
  <si>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</si>
  <si>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</si>
  <si>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</si>
  <si>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</si>
  <si>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</si>
  <si>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</si>
  <si>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</si>
  <si>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</si>
  <si>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</si>
  <si>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</si>
  <si>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</si>
  <si>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</si>
  <si>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</si>
  <si>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</si>
  <si>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</si>
  <si>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</si>
  <si>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</si>
  <si>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</si>
  <si>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</si>
  <si>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</si>
  <si>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</si>
  <si>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</si>
  <si>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</si>
  <si>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</si>
  <si>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</si>
  <si>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</si>
  <si>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</si>
  <si>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</si>
  <si>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</si>
  <si>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</si>
  <si>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</si>
  <si>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</si>
  <si>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</si>
  <si>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</si>
  <si>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</si>
  <si>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</si>
  <si>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</si>
  <si>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</si>
  <si>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</si>
  <si>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</si>
  <si>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</si>
  <si>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</si>
  <si>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</si>
  <si>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</si>
  <si>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</si>
  <si>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</si>
  <si>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</si>
  <si>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</si>
  <si>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</si>
  <si>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</si>
  <si>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</si>
  <si>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</si>
  <si>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</si>
  <si>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</si>
  <si>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</si>
  <si>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</si>
  <si>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</si>
  <si>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</si>
  <si>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</si>
  <si>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</si>
  <si>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</si>
  <si>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</si>
  <si>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</si>
  <si>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</si>
  <si>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</si>
  <si>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</si>
  <si>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</si>
  <si>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</si>
  <si>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</si>
  <si>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</si>
  <si>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</si>
  <si>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</si>
  <si>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</si>
  <si>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</si>
  <si>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</si>
  <si>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</si>
  <si>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</si>
  <si>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</si>
  <si>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</si>
  <si>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</si>
  <si>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</si>
  <si>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</si>
  <si>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</si>
  <si>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</si>
  <si>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</si>
  <si>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</si>
  <si>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</si>
  <si>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</si>
  <si>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</si>
  <si>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</si>
  <si>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</si>
  <si>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</si>
  <si>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</si>
  <si>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</si>
  <si>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</si>
  <si>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</si>
  <si>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</si>
  <si>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</si>
  <si>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</si>
  <si>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</si>
  <si>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</si>
  <si>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</si>
  <si>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</si>
  <si>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</si>
  <si>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</si>
  <si>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</si>
  <si>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</si>
  <si>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</si>
  <si>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</si>
  <si>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</si>
  <si>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</si>
  <si>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</si>
  <si>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</si>
  <si>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</si>
  <si>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</si>
  <si>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</si>
  <si>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</si>
  <si>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</si>
  <si>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</si>
  <si>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</si>
  <si>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</si>
  <si>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</si>
  <si>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</si>
  <si>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</si>
  <si>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</si>
  <si>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</si>
  <si>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</si>
  <si>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</si>
  <si>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</si>
  <si>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</si>
  <si>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</si>
  <si>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</si>
  <si>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</si>
  <si>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</si>
  <si>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</si>
  <si>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</si>
  <si>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</si>
  <si>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</si>
  <si>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</si>
  <si>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</si>
  <si>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</si>
  <si>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</si>
  <si>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</si>
  <si>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</si>
  <si>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</si>
  <si>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</si>
  <si>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</si>
  <si>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</si>
  <si>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</si>
  <si>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</si>
  <si>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</si>
  <si>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</si>
  <si>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</si>
  <si>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</si>
  <si>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</si>
  <si>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</si>
  <si>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</si>
  <si>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</si>
  <si>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</si>
  <si>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</si>
  <si>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</si>
  <si>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</si>
  <si>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</si>
  <si>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</si>
  <si>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</si>
  <si>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</si>
  <si>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</si>
  <si>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</si>
  <si>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</si>
  <si>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</si>
  <si>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</si>
  <si>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</si>
  <si>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</si>
  <si>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</si>
  <si>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</si>
  <si>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</si>
  <si>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</si>
  <si>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</si>
  <si>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</si>
  <si>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</si>
  <si>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</si>
  <si>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</si>
  <si>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</si>
  <si>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</si>
  <si>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</si>
  <si>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</si>
  <si>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</si>
  <si>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</si>
  <si>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</si>
  <si>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</si>
  <si>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</si>
  <si>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</si>
  <si>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</si>
  <si>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</si>
  <si>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</si>
  <si>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</si>
  <si>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</si>
  <si>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</si>
  <si>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</si>
  <si>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</si>
  <si>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</si>
  <si>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</si>
  <si>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</si>
  <si>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</si>
  <si>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</si>
  <si>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</si>
  <si>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</si>
  <si>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</si>
  <si>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</si>
  <si>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</si>
  <si>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</si>
  <si>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</si>
  <si>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</si>
  <si>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</si>
  <si>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</si>
  <si>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</si>
  <si>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</si>
  <si>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</si>
  <si>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</si>
  <si>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</si>
  <si>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</si>
  <si>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</si>
  <si>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</si>
  <si>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</si>
  <si>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</si>
  <si>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</si>
  <si>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</si>
  <si>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</si>
  <si>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</si>
  <si>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</si>
  <si>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</si>
  <si>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</si>
  <si>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</si>
  <si>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</si>
  <si>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</si>
  <si>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</si>
  <si>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</si>
  <si>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</si>
  <si>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</si>
  <si>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</si>
  <si>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</si>
  <si>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</si>
  <si>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</si>
  <si>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</si>
  <si>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</si>
  <si>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</si>
  <si>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</si>
  <si>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</si>
  <si>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</si>
  <si>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</si>
  <si>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</si>
  <si>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</si>
  <si>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</si>
  <si>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</si>
  <si>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</si>
  <si>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</si>
  <si>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</si>
  <si>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</si>
  <si>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</si>
  <si>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</si>
  <si>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</si>
  <si>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</si>
  <si>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</si>
  <si>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</si>
  <si>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</si>
  <si>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</si>
  <si>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</si>
  <si>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</si>
  <si>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</si>
  <si>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</si>
  <si>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</si>
  <si>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</si>
  <si>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</si>
  <si>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</si>
  <si>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</si>
  <si>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</si>
  <si>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</si>
  <si>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</si>
  <si>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</si>
  <si>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</si>
  <si>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</si>
  <si>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</si>
  <si>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</si>
  <si>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</si>
  <si>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</si>
  <si>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</si>
  <si>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</si>
  <si>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</si>
  <si>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</si>
  <si>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</si>
  <si>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</si>
  <si>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</si>
  <si>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</si>
  <si>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</si>
  <si>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</si>
  <si>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</si>
  <si>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</si>
  <si>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</si>
  <si>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</si>
  <si>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</si>
  <si>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</si>
  <si>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</si>
  <si>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</si>
  <si>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</si>
  <si>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</si>
  <si>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</si>
  <si>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</si>
  <si>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</si>
  <si>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</si>
  <si>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</si>
  <si>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</si>
  <si>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</si>
  <si>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</si>
  <si>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</si>
  <si>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</si>
  <si>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</si>
  <si>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</si>
  <si>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</si>
  <si>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</si>
  <si>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</si>
  <si>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</si>
  <si>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</si>
  <si>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</si>
  <si>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</si>
  <si>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</si>
  <si>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</si>
  <si>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</si>
  <si>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</si>
  <si>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</si>
  <si>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</si>
  <si>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</si>
  <si>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</si>
  <si>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</si>
  <si>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</si>
  <si>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</si>
  <si>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</si>
  <si>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</si>
  <si>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</si>
  <si>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</si>
  <si>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</si>
  <si>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</si>
  <si>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</si>
  <si>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</si>
  <si>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</si>
  <si>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</si>
  <si>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</si>
  <si>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</si>
  <si>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</si>
  <si>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</si>
  <si>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</si>
  <si>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</si>
  <si>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</si>
  <si>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</si>
  <si>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</si>
  <si>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</si>
  <si>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</si>
  <si>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</si>
  <si>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</si>
  <si>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</si>
  <si>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</si>
  <si>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</si>
  <si>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</si>
  <si>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</si>
  <si>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</si>
  <si>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</si>
  <si>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</si>
  <si>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</si>
  <si>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</si>
  <si>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</si>
  <si>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</si>
  <si>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</si>
  <si>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</si>
  <si>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</si>
  <si>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</si>
  <si>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</si>
  <si>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</si>
  <si>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</si>
  <si>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</si>
  <si>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</si>
  <si>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</si>
  <si>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</si>
  <si>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</si>
  <si>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</si>
  <si>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</si>
  <si>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</si>
  <si>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</si>
  <si>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</si>
  <si>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</si>
  <si>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</si>
  <si>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</si>
  <si>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</si>
  <si>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</si>
  <si>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</si>
  <si>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</si>
  <si>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</si>
  <si>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</si>
  <si>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</si>
  <si>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</si>
  <si>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</si>
  <si>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</si>
  <si>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</si>
  <si>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</si>
  <si>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</si>
  <si>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</si>
  <si>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</si>
  <si>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</si>
  <si>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</si>
  <si>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</si>
  <si>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</si>
  <si>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</si>
  <si>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</si>
  <si>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</si>
  <si>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</si>
  <si>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</si>
  <si>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</si>
  <si>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</si>
  <si>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</si>
  <si>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</si>
  <si>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</si>
  <si>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</si>
  <si>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</si>
  <si>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</si>
  <si>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</si>
  <si>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</si>
  <si>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</si>
  <si>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</si>
  <si>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</si>
  <si>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</si>
  <si>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</si>
  <si>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</si>
  <si>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</si>
  <si>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</si>
  <si>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</si>
  <si>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</si>
  <si>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</si>
  <si>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</si>
  <si>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</si>
  <si>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</si>
  <si>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</si>
  <si>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</si>
  <si>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</si>
  <si>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</si>
  <si>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</si>
  <si>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</si>
  <si>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</si>
  <si>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</si>
  <si>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</si>
  <si>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</si>
  <si>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</si>
  <si>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</si>
  <si>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</si>
  <si>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</si>
  <si>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</si>
  <si>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</si>
  <si>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</si>
  <si>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</si>
  <si>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</si>
  <si>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</si>
  <si>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</si>
  <si>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</si>
  <si>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</si>
  <si>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</si>
  <si>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</si>
  <si>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</si>
  <si>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</si>
  <si>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</si>
  <si>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</si>
  <si>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</si>
  <si>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</si>
  <si>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</si>
  <si>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</si>
  <si>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</si>
  <si>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</si>
  <si>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</si>
  <si>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</si>
  <si>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</si>
  <si>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</si>
  <si>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</si>
  <si>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</si>
  <si>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</si>
  <si>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</si>
  <si>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</si>
  <si>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</si>
  <si>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</si>
  <si>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</si>
  <si>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</si>
  <si>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</si>
  <si>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</si>
  <si>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</si>
  <si>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</si>
  <si>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</si>
  <si>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</si>
  <si>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</si>
  <si>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</si>
  <si>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</si>
  <si>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</si>
  <si>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</si>
  <si>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</si>
  <si>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</si>
  <si>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</si>
  <si>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</si>
  <si>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</si>
  <si>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</si>
  <si>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</si>
  <si>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</si>
  <si>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</si>
  <si>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</si>
  <si>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</si>
  <si>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</si>
  <si>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</si>
  <si>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</si>
  <si>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</si>
  <si>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</si>
  <si>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</si>
  <si>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</si>
  <si>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</si>
  <si>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</si>
  <si>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</si>
  <si>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</si>
  <si>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</si>
  <si>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</si>
  <si>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</si>
  <si>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</si>
  <si>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</si>
  <si>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</si>
  <si>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</si>
  <si>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</si>
  <si>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</si>
  <si>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</si>
  <si>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</si>
  <si>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</si>
  <si>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</si>
  <si>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</si>
  <si>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</si>
  <si>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</si>
  <si>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</si>
  <si>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</si>
  <si>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</si>
  <si>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</si>
  <si>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</si>
  <si>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</si>
  <si>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</si>
  <si>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</si>
  <si>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</si>
  <si>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</si>
  <si>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</si>
  <si>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</si>
  <si>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</si>
  <si>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</si>
  <si>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</si>
  <si>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</si>
  <si>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</si>
  <si>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</si>
  <si>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</si>
  <si>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</si>
  <si>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</si>
  <si>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</si>
  <si>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</si>
  <si>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</si>
  <si>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</si>
  <si>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</si>
  <si>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</si>
  <si>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</si>
  <si>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</si>
  <si>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</si>
  <si>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</si>
  <si>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</si>
  <si>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</si>
  <si>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</si>
  <si>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</si>
  <si>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</si>
  <si>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</si>
  <si>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</si>
  <si>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</si>
  <si>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</si>
  <si>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</si>
  <si>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</si>
  <si>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</si>
  <si>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</si>
  <si>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</si>
  <si>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</si>
  <si>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</si>
  <si>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</si>
  <si>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</si>
  <si>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</si>
  <si>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</si>
  <si>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</si>
  <si>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</si>
  <si>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</si>
  <si>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</si>
  <si>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</si>
  <si>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</si>
  <si>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</si>
  <si>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</si>
  <si>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</si>
  <si>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</si>
  <si>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</si>
  <si>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</si>
  <si>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</si>
  <si>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</si>
  <si>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</si>
  <si>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</si>
  <si>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</si>
  <si>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</si>
  <si>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</si>
  <si>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</si>
  <si>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</si>
  <si>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</si>
  <si>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</si>
  <si>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</si>
  <si>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</si>
  <si>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</si>
  <si>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</si>
  <si>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</si>
  <si>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</si>
  <si>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</si>
  <si>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</si>
  <si>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</si>
  <si>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</si>
  <si>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</si>
  <si>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</si>
  <si>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</si>
  <si>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</si>
  <si>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</si>
  <si>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</si>
  <si>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</si>
  <si>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</si>
  <si>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</si>
  <si>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</si>
  <si>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</si>
  <si>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</si>
  <si>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</si>
  <si>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</si>
  <si>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</si>
  <si>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</si>
  <si>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</si>
  <si>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</si>
  <si>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</si>
  <si>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</si>
  <si>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</si>
  <si>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</si>
  <si>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</si>
  <si>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</si>
  <si>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</si>
  <si>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</si>
  <si>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</si>
  <si>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</si>
  <si>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</si>
  <si>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</si>
  <si>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</si>
  <si>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</si>
  <si>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</si>
  <si>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</si>
  <si>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</si>
  <si>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</si>
  <si>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</si>
  <si>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</si>
  <si>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</si>
  <si>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</si>
  <si>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</si>
  <si>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</si>
  <si>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</si>
  <si>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</si>
  <si>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</si>
  <si>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</si>
  <si>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</si>
  <si>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</si>
  <si>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</si>
  <si>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</si>
  <si>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</si>
  <si>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</si>
  <si>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</si>
  <si>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</si>
  <si>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</si>
  <si>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</si>
  <si>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</si>
  <si>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</si>
  <si>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</si>
  <si>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</si>
  <si>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</si>
  <si>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</si>
  <si>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</si>
  <si>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</si>
  <si>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</si>
  <si>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</si>
  <si>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</si>
  <si>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</si>
  <si>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</si>
  <si>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</si>
  <si>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</si>
  <si>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</si>
  <si>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</si>
  <si>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</si>
  <si>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</si>
  <si>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</si>
  <si>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</si>
  <si>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</si>
  <si>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</si>
  <si>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</si>
  <si>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</si>
  <si>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</si>
  <si>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</si>
  <si>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</si>
  <si>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</si>
  <si>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</si>
  <si>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</si>
  <si>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</si>
  <si>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</si>
  <si>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</si>
  <si>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</si>
  <si>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</si>
  <si>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</si>
  <si>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</si>
  <si>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</si>
  <si>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</si>
  <si>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</si>
  <si>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</si>
  <si>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</si>
  <si>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</si>
  <si>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</si>
  <si>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</si>
  <si>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</si>
  <si>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</si>
  <si>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</si>
  <si>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</si>
  <si>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</si>
  <si>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</si>
  <si>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</si>
  <si>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</si>
  <si>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</si>
  <si>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</si>
  <si>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</si>
  <si>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</si>
  <si>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</si>
  <si>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</si>
  <si>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</si>
  <si>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</si>
  <si>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</si>
  <si>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</si>
  <si>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</si>
  <si>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</si>
  <si>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</si>
  <si>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</si>
  <si>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</si>
  <si>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</si>
  <si>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</si>
  <si>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</si>
  <si>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</si>
  <si>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</si>
  <si>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</si>
  <si>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</si>
  <si>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</si>
  <si>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</si>
  <si>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</si>
  <si>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</si>
  <si>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</si>
  <si>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</si>
  <si>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</si>
  <si>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</si>
  <si>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</si>
  <si>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</si>
  <si>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</si>
  <si>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</si>
  <si>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</si>
  <si>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</si>
  <si>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</si>
  <si>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</si>
  <si>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</si>
  <si>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</si>
  <si>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</si>
  <si>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</si>
  <si>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</si>
  <si>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</si>
  <si>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</si>
  <si>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</si>
  <si>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</si>
  <si>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</si>
  <si>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</si>
  <si>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</si>
  <si>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</si>
  <si>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</si>
  <si>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</si>
  <si>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</si>
  <si>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</si>
  <si>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</si>
  <si>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</si>
  <si>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</si>
  <si>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</si>
  <si>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</si>
  <si>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</si>
  <si>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</si>
  <si>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</si>
  <si>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</si>
  <si>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</si>
  <si>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</si>
  <si>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</si>
  <si>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</si>
  <si>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</si>
  <si>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</si>
  <si>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</si>
  <si>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</si>
  <si>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</si>
  <si>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</si>
  <si>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</si>
  <si>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</si>
  <si>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</si>
  <si>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</si>
  <si>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</si>
  <si>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</si>
  <si>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</si>
  <si>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</si>
  <si>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</si>
  <si>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</si>
  <si>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</si>
  <si>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</si>
  <si>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</si>
  <si>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</si>
  <si>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</si>
  <si>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</si>
  <si>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</si>
  <si>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</si>
  <si>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</si>
  <si>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</si>
  <si>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</si>
  <si>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</si>
  <si>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</si>
  <si>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</si>
  <si>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</si>
  <si>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</si>
  <si>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</si>
  <si>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</si>
  <si>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</si>
  <si>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</si>
  <si>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</si>
  <si>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</si>
  <si>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</si>
  <si>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</si>
  <si>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</si>
  <si>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</si>
  <si>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</si>
  <si>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</si>
  <si>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</si>
  <si>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</si>
  <si>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</si>
  <si>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</si>
  <si>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</si>
  <si>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</si>
  <si>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</si>
  <si>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</si>
  <si>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</si>
  <si>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</si>
  <si>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</si>
  <si>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</si>
  <si>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</si>
  <si>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</si>
  <si>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</si>
  <si>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</si>
  <si>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</si>
  <si>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</si>
  <si>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</si>
  <si>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</si>
  <si>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</si>
  <si>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</si>
  <si>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</si>
  <si>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</si>
  <si>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</si>
  <si>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</si>
  <si>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</si>
  <si>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</si>
  <si>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</si>
  <si>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</si>
  <si>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</si>
  <si>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</si>
  <si>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</si>
  <si>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</si>
  <si>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</si>
  <si>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</si>
  <si>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</si>
  <si>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</si>
  <si>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</si>
  <si>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</si>
  <si>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</si>
  <si>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</si>
  <si>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</si>
  <si>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</si>
  <si>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</si>
  <si>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</si>
  <si>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</si>
  <si>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</si>
  <si>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</si>
  <si>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</si>
  <si>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</si>
  <si>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</si>
  <si>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</si>
  <si>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</si>
  <si>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</si>
  <si>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</si>
  <si>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</si>
  <si>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</si>
  <si>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</si>
  <si>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</si>
  <si>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</si>
  <si>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</si>
  <si>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</si>
  <si>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</si>
  <si>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</si>
  <si>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</si>
  <si>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</si>
  <si>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</si>
  <si>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</si>
  <si>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</si>
  <si>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</si>
  <si>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</si>
  <si>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</si>
  <si>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</si>
  <si>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</si>
  <si>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</si>
  <si>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</si>
  <si>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</si>
  <si>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</si>
  <si>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</si>
  <si>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</si>
  <si>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</si>
  <si>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</si>
  <si>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</si>
  <si>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</si>
  <si>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</si>
  <si>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</si>
  <si>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</si>
  <si>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</si>
  <si>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</si>
  <si>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</si>
  <si>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</si>
  <si>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</si>
  <si>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</si>
  <si>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</si>
  <si>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</si>
  <si>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</si>
  <si>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</si>
  <si>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</si>
  <si>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</si>
  <si>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</si>
  <si>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</si>
  <si>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</si>
  <si>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</si>
  <si>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</si>
  <si>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</si>
  <si>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</si>
  <si>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</si>
  <si>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</si>
  <si>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</si>
  <si>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</si>
  <si>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</si>
  <si>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</si>
  <si>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</si>
  <si>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</si>
  <si>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</si>
  <si>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</si>
  <si>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</si>
  <si>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</si>
  <si>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</si>
  <si>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</si>
  <si>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</si>
  <si>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</si>
  <si>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</si>
  <si>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</si>
  <si>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</si>
  <si>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</si>
  <si>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</si>
  <si>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</si>
  <si>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</si>
  <si>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</si>
  <si>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</si>
  <si>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</si>
  <si>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</si>
  <si>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</si>
  <si>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</si>
  <si>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</si>
  <si>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</si>
  <si>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</si>
  <si>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</si>
  <si>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</si>
  <si>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</si>
  <si>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</si>
  <si>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</si>
  <si>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</si>
  <si>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</si>
  <si>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</si>
  <si>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</si>
  <si>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</si>
  <si>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</si>
  <si>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</si>
  <si>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</si>
  <si>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</si>
  <si>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</si>
  <si>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</si>
  <si>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</si>
  <si>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</si>
  <si>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</si>
  <si>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</si>
  <si>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</si>
  <si>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</si>
  <si>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</si>
  <si>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</si>
  <si>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</si>
  <si>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</si>
  <si>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</si>
  <si>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</si>
  <si>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</si>
  <si>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</si>
  <si>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</si>
  <si>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</si>
  <si>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</si>
  <si>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</si>
  <si>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</si>
  <si>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</si>
  <si>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</si>
  <si>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</si>
  <si>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</si>
  <si>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</si>
  <si>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</si>
  <si>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</si>
  <si>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</si>
  <si>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</si>
  <si>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</si>
  <si>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</si>
  <si>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</si>
  <si>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</si>
  <si>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</si>
  <si>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</si>
  <si>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</si>
  <si>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</si>
  <si>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</si>
  <si>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</si>
  <si>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</si>
  <si>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</si>
  <si>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</si>
  <si>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</si>
  <si>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</si>
  <si>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</si>
  <si>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</si>
  <si>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</si>
  <si>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</si>
  <si>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</si>
  <si>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</si>
  <si>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</si>
  <si>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</si>
  <si>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</si>
  <si>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</si>
  <si>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</si>
  <si>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</si>
  <si>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</si>
  <si>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</si>
  <si>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</si>
  <si>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</si>
  <si>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</si>
  <si>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</si>
  <si>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</si>
  <si>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</si>
  <si>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</si>
  <si>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</si>
  <si>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</si>
  <si>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</si>
  <si>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</si>
  <si>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</si>
  <si>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</si>
  <si>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</si>
  <si>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</si>
  <si>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</si>
  <si>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</si>
  <si>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</si>
  <si>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</si>
  <si>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</si>
  <si>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</si>
  <si>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</si>
  <si>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</si>
  <si>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</si>
  <si>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</si>
  <si>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</si>
  <si>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</si>
  <si>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</si>
  <si>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</si>
  <si>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</si>
  <si>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</si>
  <si>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</si>
  <si>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</si>
  <si>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</si>
  <si>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</si>
  <si>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</si>
  <si>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</si>
  <si>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</si>
  <si>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</si>
  <si>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</si>
  <si>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</si>
  <si>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</si>
  <si>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</si>
  <si>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</si>
  <si>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</si>
  <si>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</si>
  <si>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</si>
  <si>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</si>
  <si>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</si>
  <si>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</si>
  <si>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</si>
  <si>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</si>
  <si>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</si>
  <si>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</si>
  <si>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</si>
  <si>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</si>
  <si>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</si>
  <si>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</si>
  <si>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</si>
  <si>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</si>
  <si>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</si>
  <si>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</si>
  <si>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</si>
  <si>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</si>
  <si>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</si>
  <si>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</si>
  <si>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</si>
  <si>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</si>
  <si>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</si>
  <si>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</si>
  <si>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</si>
  <si>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</si>
  <si>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</si>
  <si>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</si>
  <si>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</si>
  <si>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</si>
  <si>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</si>
  <si>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</si>
  <si>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</si>
  <si>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</si>
  <si>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</si>
  <si>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</si>
  <si>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</si>
  <si>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</si>
  <si>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</si>
  <si>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</si>
  <si>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</si>
  <si>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</si>
  <si>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</si>
  <si>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</si>
  <si>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</si>
  <si>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</si>
  <si>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</si>
  <si>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</si>
  <si>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</si>
  <si>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</si>
  <si>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</si>
  <si>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</si>
  <si>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</si>
  <si>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</si>
  <si>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</si>
  <si>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</si>
  <si>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</si>
  <si>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</si>
  <si>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</si>
  <si>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</si>
  <si>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</si>
  <si>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</si>
  <si>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</si>
  <si>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</si>
  <si>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</si>
  <si>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</si>
  <si>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</si>
  <si>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</si>
  <si>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</si>
  <si>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</si>
  <si>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</si>
  <si>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</si>
  <si>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</si>
  <si>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</si>
  <si>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</si>
  <si>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</si>
  <si>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</si>
  <si>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</si>
  <si>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</si>
  <si>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</si>
  <si>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</si>
  <si>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</si>
  <si>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</si>
  <si>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</si>
  <si>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</si>
  <si>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</si>
  <si>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</si>
  <si>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</si>
  <si>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</si>
  <si>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</si>
  <si>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</si>
  <si>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</si>
  <si>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</si>
  <si>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</si>
  <si>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</si>
  <si>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</si>
  <si>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</si>
  <si>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</si>
  <si>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</si>
  <si>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</si>
  <si>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</si>
  <si>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</si>
  <si>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</si>
  <si>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</si>
  <si>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</si>
  <si>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</si>
  <si>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</si>
  <si>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</si>
  <si>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</si>
  <si>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</si>
  <si>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</si>
  <si>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</si>
  <si>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</si>
  <si>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</si>
  <si>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</si>
  <si>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</si>
  <si>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</si>
  <si>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</si>
  <si>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</si>
  <si>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</si>
  <si>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</si>
  <si>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</si>
  <si>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</si>
  <si>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</si>
  <si>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</si>
  <si>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</si>
  <si>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</si>
  <si>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</si>
  <si>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</si>
  <si>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</si>
  <si>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</si>
  <si>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</si>
  <si>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</si>
  <si>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</si>
  <si>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</si>
  <si>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</si>
  <si>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</si>
  <si>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</si>
  <si>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</si>
  <si>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</si>
  <si>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</si>
  <si>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</si>
  <si>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</si>
  <si>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</si>
  <si>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</si>
  <si>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</si>
  <si>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</si>
  <si>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</si>
  <si>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</si>
  <si>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</si>
  <si>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</si>
  <si>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</si>
  <si>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</si>
  <si>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</si>
  <si>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</si>
  <si>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</si>
  <si>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</si>
  <si>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</si>
  <si>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</si>
  <si>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</si>
  <si>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</si>
  <si>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</si>
  <si>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</si>
  <si>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</si>
  <si>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</si>
  <si>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</si>
  <si>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</si>
  <si>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</si>
  <si>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</si>
  <si>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</si>
  <si>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</si>
  <si>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</si>
  <si>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</si>
  <si>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</si>
  <si>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</si>
  <si>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</si>
  <si>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</si>
  <si>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</si>
  <si>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</si>
  <si>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</si>
  <si>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</si>
  <si>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</si>
  <si>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</si>
  <si>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</si>
  <si>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</si>
  <si>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</si>
  <si>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</si>
  <si>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</si>
  <si>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</si>
  <si>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</si>
  <si>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</si>
  <si>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</si>
  <si>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</si>
  <si>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</si>
  <si>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</si>
  <si>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</si>
  <si>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</si>
  <si>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</si>
  <si>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</si>
  <si>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</si>
  <si>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</si>
  <si>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</si>
  <si>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</si>
  <si>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</si>
  <si>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</si>
  <si>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</si>
  <si>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</si>
  <si>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</si>
  <si>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</si>
  <si>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</si>
  <si>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</si>
  <si>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</si>
  <si>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</si>
  <si>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</si>
  <si>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</si>
  <si>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</si>
  <si>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</si>
  <si>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</si>
  <si>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</si>
  <si>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</si>
  <si>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</si>
  <si>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</si>
  <si>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</si>
  <si>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</si>
  <si>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</si>
  <si>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</si>
  <si>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</si>
  <si>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</si>
  <si>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</si>
  <si>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</si>
  <si>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</si>
  <si>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</si>
  <si>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</si>
  <si>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</si>
  <si>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</si>
  <si>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</si>
  <si>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</si>
  <si>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</si>
  <si>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</si>
  <si>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</si>
  <si>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</si>
  <si>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</si>
  <si>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</si>
  <si>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</si>
  <si>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</si>
  <si>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</si>
  <si>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</si>
  <si>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</si>
  <si>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</si>
  <si>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</si>
  <si>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</si>
  <si>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</si>
  <si>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</si>
  <si>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</si>
  <si>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</si>
  <si>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</si>
  <si>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</si>
  <si>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</si>
  <si>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</si>
  <si>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</si>
  <si>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</si>
  <si>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</si>
  <si>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</si>
  <si>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</si>
  <si>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</si>
  <si>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</si>
  <si>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</si>
  <si>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</si>
  <si>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</si>
  <si>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</si>
  <si>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</si>
  <si>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</si>
  <si>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</si>
  <si>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</si>
  <si>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</si>
  <si>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</si>
  <si>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</si>
  <si>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</si>
  <si>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</si>
  <si>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</si>
  <si>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</si>
  <si>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</si>
  <si>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</si>
  <si>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</si>
  <si>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</si>
  <si>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</si>
  <si>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</si>
  <si>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</si>
  <si>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</si>
  <si>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</si>
  <si>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</si>
  <si>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</si>
  <si>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</si>
  <si>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</si>
  <si>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</si>
  <si>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</si>
  <si>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</si>
  <si>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</si>
  <si>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</si>
  <si>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</si>
  <si>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</si>
  <si>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</si>
  <si>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</si>
  <si>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</si>
  <si>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</si>
  <si>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</si>
  <si>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</si>
  <si>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</si>
  <si>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</si>
  <si>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</si>
  <si>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</si>
  <si>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</si>
  <si>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</si>
  <si>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</si>
  <si>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</si>
  <si>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</si>
  <si>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</si>
  <si>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</si>
  <si>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</si>
  <si>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</si>
  <si>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</si>
  <si>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</si>
  <si>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</si>
  <si>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</si>
  <si>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</si>
  <si>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</si>
  <si>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</si>
  <si>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</si>
  <si>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</si>
  <si>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</si>
  <si>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</si>
  <si>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</si>
  <si>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</si>
  <si>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</si>
  <si>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</si>
  <si>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</si>
  <si>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</si>
  <si>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</si>
  <si>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</si>
  <si>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</si>
  <si>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</si>
  <si>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</si>
  <si>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</si>
  <si>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</si>
  <si>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</si>
  <si>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</si>
  <si>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</si>
  <si>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</si>
  <si>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</si>
  <si>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</si>
  <si>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</si>
  <si>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</si>
  <si>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</si>
  <si>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</si>
  <si>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</si>
  <si>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</si>
  <si>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</si>
  <si>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</si>
  <si>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</si>
  <si>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</si>
  <si>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</si>
  <si>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</si>
  <si>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</si>
  <si>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</si>
  <si>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</si>
  <si>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</si>
  <si>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</si>
  <si>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</si>
  <si>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</si>
  <si>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</si>
  <si>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</si>
  <si>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</si>
  <si>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</si>
  <si>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</si>
  <si>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</si>
  <si>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</si>
  <si>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</si>
  <si>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</si>
  <si>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</si>
  <si>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</si>
  <si>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</si>
  <si>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</si>
  <si>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</si>
  <si>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</si>
  <si>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</si>
  <si>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</si>
  <si>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</si>
  <si>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</si>
  <si>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</si>
  <si>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</si>
  <si>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</si>
  <si>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</si>
  <si>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</si>
  <si>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</si>
  <si>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</si>
  <si>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</si>
  <si>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</si>
  <si>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</si>
  <si>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</si>
  <si>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</si>
  <si>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</si>
  <si>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</si>
  <si>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</si>
  <si>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</si>
  <si>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</si>
  <si>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</si>
  <si>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</si>
  <si>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</si>
  <si>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</si>
  <si>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</si>
  <si>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</si>
  <si>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</si>
  <si>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</si>
  <si>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</si>
  <si>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</si>
  <si>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</si>
  <si>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</si>
  <si>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</si>
  <si>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</si>
  <si>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</si>
  <si>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</si>
  <si>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</si>
  <si>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</si>
  <si>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</si>
  <si>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</si>
  <si>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</si>
  <si>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</si>
  <si>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</si>
  <si>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</si>
  <si>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</si>
  <si>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</si>
  <si>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</si>
  <si>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</si>
  <si>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</si>
  <si>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</si>
  <si>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</si>
  <si>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</si>
  <si>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</si>
  <si>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</si>
  <si>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</si>
  <si>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</si>
  <si>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</si>
  <si>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</si>
  <si>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</si>
  <si>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</si>
  <si>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</si>
  <si>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</si>
  <si>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</si>
  <si>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</si>
  <si>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</si>
  <si>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</si>
  <si>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</si>
  <si>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</si>
  <si>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</si>
  <si>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</si>
  <si>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</si>
  <si>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</si>
  <si>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</si>
  <si>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</si>
  <si>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</si>
  <si>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</si>
  <si>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</si>
  <si>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</si>
  <si>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</si>
  <si>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</si>
  <si>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</si>
  <si>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</si>
  <si>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</si>
  <si>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</si>
  <si>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</si>
  <si>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</si>
  <si>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</si>
  <si>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</si>
  <si>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</si>
  <si>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</si>
  <si>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</si>
  <si>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</si>
  <si>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</si>
  <si>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</si>
  <si>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</si>
  <si>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</si>
  <si>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</si>
  <si>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</si>
  <si>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</si>
  <si>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</si>
  <si>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</si>
  <si>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</si>
  <si>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</si>
  <si>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</si>
  <si>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</si>
  <si>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</si>
  <si>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</si>
  <si>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</si>
  <si>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</si>
  <si>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</si>
  <si>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</si>
  <si>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</si>
  <si>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</si>
  <si>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</si>
  <si>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</si>
  <si>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</si>
  <si>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</si>
  <si>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</si>
  <si>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</si>
  <si>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</si>
  <si>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</si>
  <si>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</si>
  <si>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</si>
  <si>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</si>
  <si>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</si>
  <si>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</si>
  <si>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</si>
  <si>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</si>
  <si>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</si>
  <si>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</si>
  <si>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</si>
  <si>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</si>
  <si>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</si>
  <si>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</si>
  <si>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</si>
  <si>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</si>
  <si>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</si>
  <si>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</si>
  <si>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</si>
  <si>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</si>
  <si>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</si>
  <si>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</si>
  <si>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</si>
  <si>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</si>
  <si>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</si>
  <si>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</si>
  <si>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</si>
  <si>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</si>
  <si>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</si>
  <si>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</si>
  <si>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</si>
  <si>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</si>
  <si>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</si>
  <si>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</si>
  <si>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</si>
  <si>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</si>
  <si>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</si>
  <si>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</si>
  <si>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</si>
  <si>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</si>
  <si>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</si>
  <si>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</si>
  <si>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</si>
  <si>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</si>
  <si>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</si>
  <si>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</si>
  <si>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</si>
  <si>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</si>
  <si>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</si>
  <si>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</si>
  <si>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</si>
  <si>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</si>
  <si>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</si>
  <si>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</si>
  <si>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</si>
  <si>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</si>
  <si>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</si>
  <si>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</si>
  <si>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</si>
  <si>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</si>
  <si>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</si>
  <si>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</si>
  <si>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</si>
  <si>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</si>
  <si>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</si>
  <si>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</si>
  <si>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</si>
  <si>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</si>
  <si>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</si>
  <si>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</si>
  <si>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</si>
  <si>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</si>
  <si>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</si>
  <si>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</si>
  <si>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</si>
  <si>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</si>
  <si>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</si>
  <si>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</si>
  <si>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</si>
  <si>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</si>
  <si>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</si>
  <si>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</si>
  <si>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</si>
  <si>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</si>
  <si>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</si>
  <si>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</si>
  <si>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</si>
  <si>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</si>
  <si>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</si>
  <si>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</si>
  <si>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</si>
  <si>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</si>
  <si>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</si>
  <si>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</si>
  <si>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</si>
  <si>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</si>
  <si>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</si>
  <si>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</si>
  <si>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</si>
  <si>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</si>
  <si>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</si>
  <si>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</si>
  <si>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</si>
  <si>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</si>
  <si>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</si>
  <si>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</si>
  <si>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</si>
  <si>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</si>
  <si>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</si>
  <si>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</si>
  <si>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</si>
  <si>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</si>
  <si>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</si>
  <si>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</si>
  <si>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</si>
  <si>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</si>
  <si>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</si>
  <si>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</si>
  <si>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</si>
  <si>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</si>
  <si>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</si>
  <si>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</si>
  <si>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</si>
  <si>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</si>
  <si>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</si>
  <si>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</si>
  <si>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</si>
  <si>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</si>
  <si>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</si>
  <si>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</si>
  <si>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</si>
  <si>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</si>
  <si>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</si>
  <si>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</si>
  <si>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</si>
  <si>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</si>
  <si>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</si>
  <si>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</si>
  <si>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</si>
  <si>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</si>
  <si>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</si>
  <si>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</si>
  <si>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</si>
  <si>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</si>
  <si>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</si>
  <si>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</si>
  <si>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</si>
  <si>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</si>
  <si>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</si>
  <si>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</si>
  <si>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</si>
  <si>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</si>
  <si>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</si>
  <si>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</si>
  <si>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</si>
  <si>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</si>
  <si>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</si>
  <si>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</si>
  <si>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</si>
  <si>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</si>
  <si>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</si>
  <si>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</si>
  <si>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</si>
  <si>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</si>
  <si>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</si>
  <si>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</si>
  <si>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</si>
  <si>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</si>
  <si>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</si>
  <si>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</si>
  <si>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</si>
  <si>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</si>
  <si>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</si>
  <si>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</si>
  <si>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</si>
  <si>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</si>
  <si>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</si>
  <si>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</si>
  <si>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</si>
  <si>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</si>
  <si>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</si>
  <si>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</si>
  <si>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</si>
  <si>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</si>
  <si>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</si>
  <si>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</si>
  <si>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</si>
  <si>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</si>
  <si>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</si>
  <si>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</si>
  <si>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</si>
  <si>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</si>
  <si>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</si>
  <si>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</si>
  <si>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</si>
  <si>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</si>
  <si>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</si>
  <si>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</si>
  <si>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</si>
  <si>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</si>
  <si>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</si>
  <si>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</si>
  <si>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</si>
  <si>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</si>
  <si>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</si>
  <si>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</si>
  <si>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</si>
  <si>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</si>
  <si>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</si>
  <si>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</si>
  <si>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</si>
  <si>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</si>
  <si>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</si>
  <si>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</si>
  <si>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</si>
  <si>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</si>
  <si>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</si>
  <si>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</si>
  <si>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</si>
  <si>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</si>
  <si>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</si>
  <si>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</si>
  <si>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</si>
  <si>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</si>
  <si>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</si>
  <si>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</si>
  <si>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</si>
  <si>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</si>
  <si>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</si>
  <si>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</si>
  <si>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</si>
  <si>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</si>
  <si>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</si>
  <si>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</si>
  <si>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</si>
  <si>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</si>
  <si>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</si>
  <si>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</si>
  <si>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</si>
  <si>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</si>
  <si>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</si>
  <si>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</si>
  <si>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</si>
  <si>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</si>
  <si>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</si>
  <si>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</si>
  <si>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</si>
  <si>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</si>
  <si>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</si>
  <si>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</si>
  <si>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</si>
  <si>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</si>
  <si>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</si>
  <si>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</si>
  <si>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</si>
  <si>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</si>
  <si>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</si>
  <si>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</si>
  <si>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</si>
  <si>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</si>
  <si>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</si>
  <si>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</si>
  <si>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</si>
  <si>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</si>
  <si>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</si>
  <si>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</si>
  <si>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</si>
  <si>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</si>
  <si>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</si>
  <si>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</si>
  <si>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</si>
  <si>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</si>
  <si>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</si>
  <si>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</si>
  <si>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</si>
  <si>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</si>
  <si>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</si>
  <si>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</si>
  <si>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</si>
  <si>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</si>
  <si>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</si>
  <si>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</si>
  <si>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</si>
  <si>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</si>
  <si>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</si>
  <si>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</si>
  <si>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</si>
  <si>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</si>
  <si>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</si>
  <si>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</si>
  <si>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</si>
  <si>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</si>
  <si>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</si>
  <si>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</si>
  <si>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</si>
  <si>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</si>
  <si>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</si>
  <si>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</si>
  <si>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</si>
  <si>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</si>
  <si>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</si>
  <si>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</si>
  <si>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</si>
  <si>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</si>
  <si>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</si>
  <si>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</si>
  <si>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</si>
  <si>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</si>
  <si>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</si>
  <si>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</si>
  <si>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</si>
  <si>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</si>
  <si>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</si>
  <si>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</si>
  <si>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</si>
  <si>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</si>
  <si>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</si>
  <si>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</si>
  <si>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</si>
  <si>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</si>
  <si>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</si>
  <si>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</si>
  <si>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</si>
  <si>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</si>
  <si>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</si>
  <si>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</si>
  <si>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</si>
  <si>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</si>
  <si>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</si>
  <si>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</si>
  <si>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</si>
  <si>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</si>
  <si>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</si>
  <si>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</si>
  <si>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</si>
  <si>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</si>
  <si>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</si>
  <si>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</si>
  <si>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</si>
  <si>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</si>
  <si>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</si>
  <si>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</si>
  <si>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</si>
  <si>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</si>
  <si>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</si>
  <si>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</si>
  <si>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</si>
  <si>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</si>
  <si>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</si>
  <si>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</si>
  <si>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</si>
  <si>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</si>
  <si>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</si>
  <si>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</si>
  <si>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</si>
  <si>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</si>
  <si>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</si>
  <si>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</si>
  <si>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</si>
  <si>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</si>
  <si>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</si>
  <si>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</si>
  <si>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</si>
  <si>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</si>
  <si>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</si>
  <si>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</si>
  <si>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</si>
  <si>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</si>
  <si>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</si>
  <si>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</si>
  <si>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</si>
  <si>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</si>
  <si>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</si>
  <si>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</si>
  <si>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</si>
  <si>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</si>
  <si>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</si>
  <si>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</si>
  <si>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</si>
  <si>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</si>
  <si>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</si>
  <si>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</si>
  <si>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</si>
  <si>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</si>
  <si>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</si>
  <si>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</si>
  <si>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</si>
  <si>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</si>
  <si>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</si>
  <si>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</si>
  <si>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</si>
  <si>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</si>
  <si>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</si>
  <si>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</si>
  <si>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</si>
  <si>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</si>
  <si>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</si>
  <si>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</si>
  <si>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</si>
  <si>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</si>
  <si>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</si>
  <si>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</si>
  <si>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</si>
  <si>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</si>
  <si>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</si>
  <si>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</si>
  <si>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</si>
  <si>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</si>
  <si>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</si>
  <si>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</si>
  <si>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</si>
  <si>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</si>
  <si>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</si>
  <si>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</si>
  <si>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</si>
  <si>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</si>
  <si>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</si>
  <si>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</si>
  <si>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</si>
  <si>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</si>
  <si>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</si>
  <si>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</si>
  <si>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</si>
  <si>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</si>
  <si>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</si>
  <si>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</si>
  <si>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</si>
  <si>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</si>
  <si>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</si>
  <si>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</si>
  <si>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</si>
  <si>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</si>
  <si>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</si>
  <si>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</si>
  <si>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</si>
  <si>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</si>
  <si>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</si>
  <si>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</si>
  <si>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</si>
  <si>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</si>
  <si>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</si>
  <si>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</si>
  <si>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</si>
  <si>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</si>
  <si>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</si>
  <si>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</si>
  <si>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</si>
  <si>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</si>
  <si>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</si>
  <si>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</si>
  <si>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</si>
  <si>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</si>
  <si>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</si>
  <si>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</si>
  <si>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</si>
  <si>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</si>
  <si>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</si>
  <si>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</si>
  <si>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</si>
  <si>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</si>
  <si>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</si>
  <si>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</si>
  <si>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</si>
  <si>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</si>
  <si>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</si>
  <si>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</si>
  <si>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</si>
  <si>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</si>
  <si>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</si>
  <si>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</si>
  <si>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</si>
  <si>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</si>
  <si>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</si>
  <si>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</si>
  <si>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</si>
  <si>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</si>
  <si>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</si>
  <si>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</si>
  <si>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</si>
  <si>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</si>
  <si>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</si>
  <si>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</si>
  <si>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</si>
  <si>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</si>
  <si>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</si>
  <si>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</si>
  <si>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</si>
  <si>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</si>
  <si>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</si>
  <si>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</si>
  <si>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</si>
  <si>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</si>
  <si>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</si>
  <si>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</si>
  <si>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</si>
  <si>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</si>
  <si>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</si>
  <si>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</si>
  <si>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</si>
  <si>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</si>
  <si>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</si>
  <si>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</si>
  <si>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</si>
  <si>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</si>
  <si>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</si>
  <si>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</si>
  <si>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</si>
  <si>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</si>
  <si>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</si>
  <si>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</si>
  <si>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</si>
  <si>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</si>
  <si>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</si>
  <si>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</si>
  <si>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</si>
  <si>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</si>
  <si>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</si>
  <si>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</si>
  <si>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</si>
  <si>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</si>
  <si>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</si>
  <si>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</si>
  <si>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</si>
  <si>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</si>
  <si>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</si>
  <si>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</si>
  <si>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</si>
  <si>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</si>
  <si>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</si>
  <si>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</si>
  <si>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</si>
  <si>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</si>
  <si>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</si>
  <si>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</si>
  <si>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</si>
  <si>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</si>
  <si>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</si>
  <si>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</si>
  <si>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</si>
  <si>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</si>
  <si>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</si>
  <si>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</si>
  <si>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</si>
  <si>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</si>
  <si>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</si>
  <si>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</si>
  <si>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</si>
  <si>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</si>
  <si>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</si>
  <si>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</si>
  <si>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</si>
  <si>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</si>
  <si>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</si>
  <si>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</si>
  <si>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</si>
  <si>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</si>
  <si>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</si>
  <si>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</si>
  <si>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</si>
  <si>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</si>
  <si>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</si>
  <si>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</si>
  <si>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</si>
  <si>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</si>
  <si>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</si>
  <si>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</si>
  <si>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</si>
  <si>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</si>
  <si>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</si>
  <si>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</si>
  <si>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</si>
  <si>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</si>
  <si>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</si>
  <si>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</si>
  <si>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</si>
  <si>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</si>
  <si>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</si>
  <si>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</si>
  <si>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</si>
  <si>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</si>
  <si>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</si>
  <si>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</si>
  <si>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</si>
  <si>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</si>
  <si>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</si>
  <si>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</si>
  <si>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</si>
  <si>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</si>
  <si>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</si>
  <si>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</si>
  <si>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</si>
  <si>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</si>
  <si>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</si>
  <si>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</si>
  <si>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</si>
  <si>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</si>
  <si>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</si>
  <si>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</si>
  <si>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</si>
  <si>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</si>
  <si>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</si>
  <si>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</si>
  <si>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</si>
  <si>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</si>
  <si>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</si>
  <si>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</si>
  <si>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</si>
  <si>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</si>
  <si>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</si>
  <si>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</si>
  <si>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</si>
  <si>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</si>
  <si>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</si>
  <si>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</si>
  <si>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</si>
  <si>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</si>
  <si>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</si>
  <si>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</si>
  <si>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</si>
  <si>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</si>
  <si>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</si>
  <si>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</si>
  <si>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</si>
  <si>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</si>
  <si>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</si>
  <si>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</si>
  <si>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</si>
  <si>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</si>
  <si>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</si>
  <si>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</si>
  <si>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</si>
  <si>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</si>
  <si>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</si>
  <si>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</si>
  <si>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</si>
  <si>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</si>
  <si>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</si>
  <si>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</si>
  <si>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</si>
  <si>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</si>
  <si>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</si>
  <si>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</si>
  <si>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</si>
  <si>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</si>
  <si>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</si>
  <si>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</si>
  <si>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</si>
  <si>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</si>
  <si>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</si>
  <si>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</si>
  <si>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</si>
  <si>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</si>
  <si>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</si>
  <si>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</si>
  <si>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</si>
  <si>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</si>
  <si>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</si>
  <si>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</si>
  <si>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</si>
  <si>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</si>
  <si>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</si>
  <si>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</si>
  <si>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</si>
  <si>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</si>
  <si>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</si>
  <si>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</si>
  <si>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</si>
  <si>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</si>
  <si>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</si>
  <si>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</si>
  <si>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</si>
  <si>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</si>
  <si>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</si>
  <si>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</si>
  <si>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</si>
  <si>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</si>
  <si>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</si>
  <si>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</si>
  <si>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</si>
  <si>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</si>
  <si>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</si>
  <si>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</si>
  <si>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</si>
  <si>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</si>
  <si>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</si>
  <si>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</si>
  <si>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</si>
  <si>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</si>
  <si>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</si>
  <si>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</si>
  <si>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</si>
  <si>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</si>
  <si>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</si>
  <si>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</si>
  <si>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</si>
  <si>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</si>
  <si>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</si>
  <si>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</si>
  <si>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</si>
  <si>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</si>
  <si>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</si>
  <si>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</si>
  <si>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</si>
  <si>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</si>
  <si>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</si>
  <si>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</si>
  <si>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</si>
  <si>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</si>
  <si>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</si>
  <si>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</si>
  <si>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</si>
  <si>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</si>
  <si>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</si>
  <si>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</si>
  <si>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</si>
  <si>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</si>
  <si>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</si>
  <si>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</si>
  <si>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</si>
  <si>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</si>
  <si>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</si>
  <si>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</si>
  <si>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</si>
  <si>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</si>
  <si>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</si>
  <si>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</si>
  <si>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</si>
  <si>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</si>
  <si>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</si>
  <si>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</si>
  <si>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</si>
  <si>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</si>
  <si>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</si>
  <si>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</si>
  <si>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</si>
  <si>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</si>
  <si>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</si>
  <si>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</si>
  <si>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</si>
  <si>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</si>
  <si>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</si>
  <si>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</si>
  <si>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</si>
  <si>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</si>
  <si>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</si>
  <si>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</si>
  <si>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</si>
  <si>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</si>
  <si>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</si>
  <si>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</si>
  <si>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</si>
  <si>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</si>
  <si>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</si>
  <si>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</si>
  <si>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</si>
  <si>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</si>
  <si>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</si>
  <si>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</si>
  <si>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</si>
  <si>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</si>
  <si>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</si>
  <si>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</si>
  <si>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</si>
  <si>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</si>
  <si>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</si>
  <si>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</si>
  <si>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</si>
  <si>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</si>
  <si>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</si>
  <si>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</si>
  <si>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</si>
  <si>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</si>
  <si>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</si>
  <si>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</si>
  <si>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</si>
  <si>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</si>
  <si>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</si>
  <si>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</si>
  <si>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</si>
  <si>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</si>
  <si>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</si>
  <si>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</si>
  <si>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</si>
  <si>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</si>
  <si>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</si>
  <si>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</si>
  <si>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</si>
  <si>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</si>
  <si>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</si>
  <si>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</si>
  <si>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</si>
  <si>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</si>
  <si>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</si>
  <si>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</si>
  <si>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</si>
  <si>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</si>
  <si>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</si>
  <si>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</si>
  <si>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</si>
  <si>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</si>
  <si>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</si>
  <si>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</si>
  <si>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</si>
  <si>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</si>
  <si>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</si>
  <si>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</si>
  <si>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</si>
  <si>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</si>
  <si>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</si>
  <si>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</si>
  <si>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</si>
  <si>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</si>
  <si>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</si>
  <si>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</si>
  <si>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</si>
  <si>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</si>
  <si>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</si>
  <si>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</si>
  <si>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</si>
  <si>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</si>
  <si>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</si>
  <si>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</si>
  <si>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</si>
  <si>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</si>
  <si>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</si>
  <si>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</si>
  <si>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</si>
  <si>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</si>
  <si>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</si>
  <si>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</si>
  <si>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</si>
  <si>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</si>
  <si>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</si>
  <si>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</si>
  <si>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</si>
  <si>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</si>
  <si>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</si>
  <si>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</si>
  <si>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</si>
  <si>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</si>
  <si>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</si>
  <si>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</si>
  <si>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</si>
  <si>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</si>
  <si>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</si>
  <si>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</si>
  <si>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</si>
  <si>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</si>
  <si>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</si>
  <si>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</si>
  <si>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</si>
  <si>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</si>
  <si>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</si>
  <si>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</si>
  <si>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</si>
  <si>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</si>
  <si>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</si>
  <si>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</si>
  <si>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</si>
  <si>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</si>
  <si>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</si>
  <si>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</si>
  <si>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</si>
  <si>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</si>
  <si>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</si>
  <si>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</si>
  <si>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</si>
  <si>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</si>
  <si>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</si>
  <si>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</si>
  <si>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</si>
  <si>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</si>
  <si>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</si>
  <si>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</si>
  <si>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</si>
  <si>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</si>
  <si>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</si>
  <si>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</si>
  <si>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</si>
  <si>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</si>
  <si>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</si>
  <si>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</si>
  <si>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</si>
  <si>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</si>
  <si>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</si>
  <si>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</si>
  <si>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</si>
  <si>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</si>
  <si>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</si>
  <si>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</si>
  <si>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</si>
  <si>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</si>
  <si>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</si>
  <si>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</si>
  <si>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</si>
  <si>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</si>
  <si>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</si>
  <si>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</si>
  <si>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</si>
  <si>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</si>
  <si>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</si>
  <si>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</si>
  <si>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</si>
  <si>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</si>
  <si>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</si>
  <si>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</si>
  <si>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</si>
  <si>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</si>
  <si>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</si>
  <si>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</si>
  <si>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</si>
  <si>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</si>
  <si>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</si>
  <si>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</si>
  <si>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</si>
  <si>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</si>
  <si>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</si>
  <si>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</si>
  <si>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</si>
  <si>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</si>
  <si>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</si>
  <si>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</si>
  <si>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</si>
  <si>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</si>
  <si>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</si>
  <si>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</si>
  <si>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</si>
  <si>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</si>
  <si>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</si>
  <si>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</si>
  <si>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</si>
  <si>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</si>
  <si>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</si>
  <si>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</si>
  <si>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</si>
  <si>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</si>
  <si>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</si>
  <si>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</si>
  <si>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</si>
  <si>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</si>
  <si>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</si>
  <si>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</si>
  <si>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</si>
  <si>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</si>
  <si>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</si>
  <si>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</si>
  <si>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</si>
  <si>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</si>
  <si>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</si>
  <si>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</si>
  <si>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</si>
  <si>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</si>
  <si>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</si>
  <si>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</si>
  <si>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</si>
  <si>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</si>
  <si>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</si>
  <si>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</si>
  <si>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</si>
  <si>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</si>
  <si>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</si>
  <si>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</si>
  <si>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</si>
  <si>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</si>
  <si>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</si>
  <si>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</si>
  <si>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</si>
  <si>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</si>
  <si>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</si>
  <si>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</si>
  <si>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</si>
  <si>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</si>
  <si>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</si>
  <si>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</si>
  <si>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</si>
  <si>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</si>
  <si>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</si>
  <si>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</si>
  <si>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</si>
  <si>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</si>
  <si>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</si>
  <si>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</si>
  <si>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</si>
  <si>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</si>
  <si>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</si>
  <si>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</si>
  <si>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</si>
  <si>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</si>
  <si>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</si>
  <si>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</si>
  <si>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</si>
  <si>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</si>
  <si>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</si>
  <si>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</si>
  <si>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</si>
  <si>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</si>
  <si>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</si>
  <si>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</si>
  <si>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</si>
  <si>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</si>
  <si>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</si>
  <si>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</si>
  <si>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</si>
  <si>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</si>
  <si>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</si>
  <si>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</si>
  <si>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</si>
  <si>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</si>
  <si>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</si>
  <si>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</si>
  <si>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</si>
  <si>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</si>
  <si>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</si>
  <si>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</si>
  <si>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</si>
  <si>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</si>
  <si>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</si>
  <si>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</si>
  <si>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</si>
  <si>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</si>
  <si>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</si>
  <si>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</si>
  <si>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</si>
  <si>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</si>
  <si>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</si>
  <si>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</si>
  <si>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</si>
  <si>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</si>
  <si>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</si>
  <si>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</si>
  <si>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</si>
  <si>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</si>
  <si>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</si>
  <si>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</si>
  <si>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</si>
  <si>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</si>
  <si>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</si>
  <si>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</si>
  <si>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</si>
  <si>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</si>
  <si>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</si>
  <si>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</si>
  <si>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</si>
  <si>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</si>
  <si>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</si>
  <si>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</si>
  <si>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</si>
  <si>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</si>
  <si>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</si>
  <si>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</si>
  <si>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</si>
  <si>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</si>
  <si>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</si>
  <si>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</si>
  <si>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</si>
  <si>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</si>
  <si>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</si>
  <si>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</si>
  <si>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</si>
  <si>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</si>
  <si>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</si>
  <si>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</si>
  <si>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</si>
  <si>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</si>
  <si>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</si>
  <si>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</si>
  <si>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</si>
  <si>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</si>
  <si>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</si>
  <si>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</si>
  <si>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</si>
  <si>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</si>
  <si>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</si>
  <si>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</si>
  <si>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</si>
  <si>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</si>
  <si>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</si>
  <si>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</si>
  <si>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</si>
  <si>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</si>
  <si>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</si>
  <si>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</si>
  <si>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</si>
  <si>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</si>
  <si>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</si>
  <si>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</si>
  <si>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</si>
  <si>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</si>
  <si>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</si>
  <si>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</si>
  <si>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</si>
  <si>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</si>
  <si>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</si>
  <si>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</si>
  <si>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</si>
  <si>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</si>
  <si>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</si>
  <si>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</si>
  <si>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</si>
  <si>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</si>
  <si>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</si>
  <si>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</si>
  <si>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</si>
  <si>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</si>
  <si>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</si>
  <si>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</si>
  <si>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</si>
  <si>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</si>
  <si>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</si>
  <si>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</si>
  <si>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</si>
  <si>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</si>
  <si>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</si>
  <si>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</si>
  <si>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</si>
  <si>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</si>
  <si>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</si>
  <si>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</si>
  <si>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</si>
  <si>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</si>
  <si>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</si>
  <si>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</si>
  <si>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</si>
  <si>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</si>
  <si>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</si>
  <si>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</si>
  <si>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</si>
  <si>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</si>
  <si>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</si>
  <si>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</si>
  <si>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</si>
  <si>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</si>
  <si>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</si>
  <si>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</si>
  <si>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</si>
  <si>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</si>
  <si>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</si>
  <si>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</si>
  <si>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</si>
  <si>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</si>
  <si>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</si>
  <si>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</si>
  <si>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</si>
  <si>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</si>
  <si>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</si>
  <si>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</si>
  <si>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</si>
  <si>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</si>
  <si>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</si>
  <si>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</si>
  <si>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</si>
  <si>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</si>
  <si>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</si>
  <si>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</si>
  <si>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</si>
  <si>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</si>
  <si>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</si>
  <si>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</si>
  <si>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</si>
  <si>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</si>
  <si>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</si>
  <si>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</si>
  <si>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</si>
  <si>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</si>
  <si>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</si>
  <si>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</si>
  <si>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</si>
  <si>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</si>
  <si>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</si>
  <si>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</si>
  <si>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</si>
  <si>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</si>
  <si>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</si>
  <si>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</si>
  <si>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</si>
  <si>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</si>
  <si>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</si>
  <si>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</si>
  <si>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</si>
  <si>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</si>
  <si>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</si>
  <si>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</si>
  <si>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</si>
  <si>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</si>
  <si>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</si>
  <si>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</si>
  <si>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</si>
  <si>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</si>
  <si>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</si>
  <si>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</si>
  <si>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</si>
  <si>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</si>
  <si>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</si>
  <si>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</si>
  <si>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</si>
  <si>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</si>
  <si>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</si>
  <si>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</si>
  <si>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</si>
  <si>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</si>
  <si>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</si>
  <si>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</si>
  <si>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</si>
  <si>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</si>
  <si>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</si>
  <si>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</si>
  <si>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</si>
  <si>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</si>
  <si>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</si>
  <si>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</si>
  <si>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</si>
  <si>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</si>
  <si>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</si>
  <si>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</si>
  <si>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</si>
  <si>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</si>
  <si>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</si>
  <si>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</si>
  <si>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</si>
  <si>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</si>
  <si>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</si>
  <si>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</si>
  <si>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</si>
  <si>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</si>
  <si>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</si>
  <si>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</si>
  <si>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</si>
  <si>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</si>
  <si>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</si>
  <si>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</si>
  <si>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</si>
  <si>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</si>
  <si>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</si>
  <si>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</si>
  <si>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</si>
  <si>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</si>
  <si>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</si>
  <si>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</si>
  <si>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</si>
  <si>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</si>
  <si>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</si>
  <si>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</si>
  <si>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</si>
  <si>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</si>
  <si>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</si>
  <si>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</si>
  <si>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</si>
  <si>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</si>
  <si>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</si>
  <si>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</si>
  <si>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</si>
  <si>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</si>
  <si>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</si>
  <si>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</si>
  <si>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</si>
  <si>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</si>
  <si>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</si>
  <si>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</si>
  <si>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</si>
  <si>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</si>
  <si>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</si>
  <si>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</si>
  <si>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</si>
  <si>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</si>
  <si>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</si>
  <si>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</si>
  <si>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</si>
  <si>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</si>
  <si>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</si>
  <si>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</si>
  <si>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</si>
  <si>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</si>
  <si>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</si>
  <si>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</si>
  <si>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</si>
  <si>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</si>
  <si>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</si>
  <si>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</si>
  <si>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</si>
  <si>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</si>
  <si>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</si>
  <si>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</si>
  <si>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</si>
  <si>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</si>
  <si>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</si>
  <si>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</si>
  <si>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</si>
  <si>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</si>
  <si>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</si>
  <si>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</si>
  <si>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</si>
  <si>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</si>
  <si>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</si>
  <si>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</si>
  <si>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</si>
  <si>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</si>
  <si>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</si>
  <si>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</si>
  <si>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</si>
  <si>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</si>
  <si>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</si>
  <si>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</si>
  <si>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</si>
  <si>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</si>
  <si>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</si>
  <si>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</si>
  <si>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</si>
  <si>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</si>
  <si>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</si>
  <si>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</si>
  <si>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</si>
  <si>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</si>
  <si>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</si>
  <si>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</si>
  <si>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</si>
  <si>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</si>
  <si>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</si>
  <si>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</si>
  <si>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</si>
  <si>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</si>
  <si>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</si>
  <si>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</si>
  <si>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</si>
  <si>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</si>
  <si>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</si>
  <si>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</si>
  <si>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</si>
  <si>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</si>
  <si>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</si>
  <si>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</si>
  <si>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</si>
  <si>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</si>
  <si>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</si>
  <si>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</si>
  <si>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</si>
  <si>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</si>
  <si>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</si>
  <si>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</si>
  <si>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</si>
  <si>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</si>
  <si>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</si>
  <si>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</si>
  <si>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</si>
  <si>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</si>
  <si>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</si>
  <si>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</si>
  <si>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</si>
  <si>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</si>
  <si>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</si>
  <si>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</si>
  <si>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</si>
  <si>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</si>
  <si>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</si>
  <si>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</si>
  <si>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</si>
  <si>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</si>
  <si>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</si>
  <si>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</si>
  <si>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</si>
  <si>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</si>
  <si>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</si>
  <si>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</si>
  <si>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</si>
  <si>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</si>
  <si>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</si>
  <si>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</si>
  <si>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</si>
  <si>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</si>
  <si>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</si>
  <si>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</si>
  <si>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</si>
  <si>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</si>
  <si>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</si>
  <si>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</si>
  <si>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</si>
  <si>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</si>
  <si>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</si>
  <si>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</si>
  <si>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</si>
  <si>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</si>
  <si>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</si>
  <si>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</si>
  <si>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</si>
  <si>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</si>
  <si>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</si>
  <si>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</si>
  <si>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</si>
  <si>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</si>
  <si>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</si>
  <si>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</si>
  <si>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</si>
  <si>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</si>
  <si>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</si>
  <si>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</si>
  <si>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</si>
  <si>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</si>
  <si>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</si>
  <si>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</si>
  <si>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</si>
  <si>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</si>
  <si>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</si>
  <si>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</si>
  <si>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</si>
  <si>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</si>
  <si>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</si>
  <si>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</si>
  <si>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</si>
  <si>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</si>
  <si>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</si>
  <si>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</si>
  <si>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</si>
  <si>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</si>
  <si>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</si>
  <si>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</si>
  <si>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</si>
  <si>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</si>
  <si>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</si>
  <si>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</si>
  <si>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</si>
  <si>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</si>
  <si>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</si>
  <si>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</si>
  <si>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</si>
  <si>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</si>
  <si>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</si>
  <si>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</si>
  <si>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</si>
  <si>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</si>
  <si>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</si>
  <si>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</si>
  <si>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</si>
  <si>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</si>
  <si>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</si>
  <si>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</si>
  <si>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</si>
  <si>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</si>
  <si>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</si>
  <si>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</si>
  <si>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</si>
  <si>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</si>
  <si>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</si>
  <si>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</si>
  <si>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</si>
  <si>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</si>
  <si>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</si>
  <si>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</si>
  <si>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</si>
  <si>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</si>
  <si>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</si>
  <si>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</si>
  <si>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</si>
  <si>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</si>
  <si>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</si>
  <si>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</si>
  <si>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</si>
  <si>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</si>
  <si>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</si>
  <si>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</si>
  <si>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</si>
  <si>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</si>
  <si>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</si>
  <si>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</si>
  <si>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</si>
  <si>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</si>
  <si>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</si>
  <si>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</si>
  <si>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</si>
  <si>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</si>
  <si>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</si>
  <si>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</si>
  <si>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</si>
  <si>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</si>
  <si>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</si>
  <si>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</si>
  <si>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</si>
  <si>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</si>
  <si>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</si>
  <si>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</si>
  <si>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</si>
  <si>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</si>
  <si>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</si>
  <si>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</si>
  <si>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</si>
  <si>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</si>
  <si>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</si>
  <si>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</si>
  <si>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</si>
  <si>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</si>
  <si>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</si>
  <si>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</si>
  <si>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</si>
  <si>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</si>
  <si>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</si>
  <si>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</si>
  <si>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</si>
  <si>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</si>
  <si>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</si>
  <si>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</si>
  <si>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</si>
  <si>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</si>
  <si>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</si>
  <si>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</si>
  <si>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</si>
  <si>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</si>
  <si>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</si>
  <si>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</si>
  <si>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</si>
  <si>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</si>
  <si>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</si>
  <si>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</si>
  <si>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</si>
  <si>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</si>
  <si>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</si>
  <si>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</si>
  <si>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</si>
  <si>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</si>
  <si>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</si>
  <si>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</si>
  <si>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</si>
  <si>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</si>
  <si>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</si>
  <si>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</si>
  <si>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</si>
  <si>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</si>
  <si>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</si>
  <si>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</si>
  <si>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</si>
  <si>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</si>
  <si>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</si>
  <si>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</si>
  <si>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</si>
  <si>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</si>
  <si>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</si>
  <si>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</si>
  <si>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</si>
  <si>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</si>
  <si>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</si>
  <si>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</si>
  <si>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</si>
  <si>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</si>
  <si>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</si>
  <si>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</si>
  <si>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</si>
  <si>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</si>
  <si>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</si>
  <si>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</si>
  <si>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</si>
  <si>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</si>
  <si>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</si>
  <si>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</si>
  <si>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</si>
  <si>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</si>
  <si>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</si>
  <si>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</si>
  <si>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</si>
  <si>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</si>
  <si>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</si>
  <si>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</si>
  <si>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</si>
  <si>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</si>
  <si>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</si>
  <si>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</si>
  <si>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</si>
  <si>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</si>
  <si>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</si>
  <si>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</si>
  <si>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</si>
  <si>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</si>
  <si>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</si>
  <si>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</si>
  <si>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</si>
  <si>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</si>
  <si>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</si>
  <si>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</si>
  <si>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</si>
  <si>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</si>
  <si>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</si>
  <si>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</si>
  <si>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</si>
  <si>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</si>
  <si>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</si>
  <si>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</si>
  <si>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</si>
  <si>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</si>
  <si>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</si>
  <si>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</si>
  <si>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</si>
  <si>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</si>
  <si>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</si>
  <si>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</si>
  <si>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</si>
  <si>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</si>
  <si>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</si>
  <si>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</si>
  <si>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</si>
  <si>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</si>
  <si>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</si>
  <si>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</si>
  <si>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</si>
  <si>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</si>
  <si>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</si>
  <si>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</si>
  <si>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</si>
  <si>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</si>
  <si>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</si>
  <si>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</si>
  <si>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</si>
  <si>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</si>
  <si>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</si>
  <si>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</si>
  <si>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</si>
  <si>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</si>
  <si>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</si>
  <si>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</si>
  <si>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</si>
  <si>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</si>
  <si>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</si>
  <si>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</si>
  <si>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</si>
  <si>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</si>
  <si>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</si>
  <si>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</si>
  <si>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</si>
  <si>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</si>
  <si>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</si>
  <si>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</si>
  <si>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</si>
  <si>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</si>
  <si>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</si>
  <si>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</si>
  <si>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</si>
  <si>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</si>
  <si>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</si>
  <si>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</si>
  <si>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</si>
  <si>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</si>
  <si>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</si>
  <si>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</si>
  <si>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</si>
  <si>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</si>
  <si>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</si>
  <si>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</si>
  <si>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</si>
  <si>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</si>
  <si>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</si>
  <si>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</si>
  <si>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</si>
  <si>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</si>
  <si>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</si>
  <si>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</si>
  <si>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</si>
  <si>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</si>
  <si>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</si>
  <si>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</si>
  <si>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</si>
  <si>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</si>
  <si>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</si>
  <si>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</si>
  <si>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</si>
  <si>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</si>
  <si>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</si>
  <si>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</si>
  <si>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</si>
  <si>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</si>
  <si>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</si>
  <si>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</si>
  <si>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</si>
  <si>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</si>
  <si>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</si>
  <si>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</si>
  <si>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</si>
  <si>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</si>
  <si>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</si>
  <si>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</si>
  <si>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</si>
  <si>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</si>
  <si>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</si>
  <si>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</si>
  <si>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</si>
  <si>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</si>
  <si>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</si>
  <si>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</si>
  <si>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</si>
  <si>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</si>
  <si>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</si>
  <si>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</si>
  <si>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</si>
  <si>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</si>
  <si>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</si>
  <si>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</si>
  <si>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</si>
  <si>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</si>
  <si>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</si>
  <si>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</si>
  <si>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</si>
  <si>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</si>
  <si>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</si>
  <si>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</si>
  <si>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</si>
  <si>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</si>
  <si>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</si>
  <si>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</si>
  <si>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</si>
  <si>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</si>
  <si>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</si>
  <si>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</si>
  <si>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</si>
  <si>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</si>
  <si>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</si>
  <si>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</si>
  <si>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</si>
  <si>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</si>
  <si>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</si>
  <si>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</si>
  <si>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</si>
  <si>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</si>
  <si>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</si>
  <si>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</si>
  <si>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</si>
  <si>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</si>
  <si>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</si>
  <si>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</si>
  <si>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</si>
  <si>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</si>
  <si>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</si>
  <si>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</si>
  <si>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</si>
  <si>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</si>
  <si>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</si>
  <si>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</si>
  <si>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</si>
  <si>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</si>
  <si>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</si>
  <si>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</si>
  <si>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</si>
  <si>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</si>
  <si>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</si>
  <si>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</si>
  <si>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</si>
  <si>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</si>
  <si>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</si>
  <si>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</si>
  <si>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</si>
  <si>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</si>
  <si>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</si>
  <si>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</si>
  <si>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</si>
  <si>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</si>
  <si>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</si>
  <si>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</si>
  <si>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</si>
  <si>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</si>
  <si>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</si>
  <si>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</si>
  <si>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</si>
  <si>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</si>
  <si>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</si>
  <si>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</si>
  <si>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</si>
  <si>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</si>
  <si>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</si>
  <si>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</si>
  <si>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</si>
  <si>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</si>
  <si>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</si>
  <si>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</si>
  <si>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</si>
  <si>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</si>
  <si>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</si>
  <si>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</si>
  <si>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</si>
  <si>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</si>
  <si>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</si>
  <si>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</si>
  <si>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</si>
  <si>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</si>
  <si>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</si>
  <si>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</si>
  <si>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</si>
  <si>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</si>
  <si>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</si>
  <si>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</si>
  <si>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</si>
  <si>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</si>
  <si>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</si>
  <si>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</si>
  <si>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</si>
  <si>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</si>
  <si>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</si>
  <si>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</si>
  <si>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</si>
  <si>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</si>
  <si>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</si>
  <si>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</si>
  <si>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</si>
  <si>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</si>
  <si>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</si>
  <si>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</si>
  <si>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</si>
  <si>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</si>
  <si>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</si>
  <si>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</si>
  <si>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</si>
  <si>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</si>
  <si>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</si>
  <si>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</si>
  <si>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</si>
  <si>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</si>
  <si>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</si>
  <si>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</si>
  <si>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</si>
  <si>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</si>
  <si>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</si>
  <si>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</si>
  <si>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</si>
  <si>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</si>
  <si>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</si>
  <si>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</si>
  <si>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</si>
  <si>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</si>
  <si>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</si>
  <si>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</si>
  <si>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</si>
  <si>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</si>
  <si>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</si>
  <si>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</si>
  <si>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</si>
  <si>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</si>
  <si>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</si>
  <si>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</si>
  <si>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</si>
  <si>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</si>
  <si>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</si>
  <si>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</si>
  <si>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</si>
  <si>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</si>
  <si>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</si>
  <si>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</si>
  <si>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</si>
  <si>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</si>
  <si>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</si>
  <si>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</si>
  <si>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</si>
  <si>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</si>
  <si>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</si>
  <si>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</si>
  <si>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</si>
  <si>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</si>
  <si>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</si>
  <si>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</si>
  <si>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</si>
  <si>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</si>
  <si>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</si>
  <si>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</si>
  <si>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</si>
  <si>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</si>
  <si>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</si>
  <si>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</si>
  <si>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</si>
  <si>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</si>
  <si>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</si>
  <si>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</si>
  <si>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</si>
  <si>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</si>
  <si>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</si>
  <si>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</si>
  <si>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</si>
  <si>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</si>
  <si>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</si>
  <si>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</si>
  <si>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</si>
  <si>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</si>
  <si>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</si>
  <si>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</si>
  <si>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</si>
  <si>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</si>
  <si>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</si>
  <si>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</si>
  <si>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</si>
  <si>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</si>
  <si>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</si>
  <si>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</si>
  <si>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</si>
  <si>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</si>
  <si>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</si>
  <si>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</si>
  <si>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</si>
  <si>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</si>
  <si>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</si>
  <si>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</si>
  <si>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</si>
  <si>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</si>
  <si>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</si>
  <si>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</si>
  <si>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</si>
  <si>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</si>
  <si>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</si>
  <si>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</si>
  <si>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</si>
  <si>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</si>
  <si>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</si>
  <si>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</si>
  <si>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</si>
  <si>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</si>
  <si>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</si>
  <si>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</si>
  <si>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</si>
  <si>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</si>
  <si>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</si>
  <si>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</si>
  <si>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</si>
  <si>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</si>
  <si>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</si>
  <si>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</si>
  <si>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</si>
  <si>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</si>
  <si>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</si>
  <si>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</si>
  <si>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</si>
  <si>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</si>
  <si>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</si>
  <si>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</si>
  <si>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</si>
  <si>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</si>
  <si>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</si>
  <si>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</si>
  <si>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</si>
  <si>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</si>
  <si>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</si>
  <si>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</si>
  <si>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</si>
  <si>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</si>
  <si>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</si>
  <si>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</si>
  <si>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</si>
  <si>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</si>
  <si>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</si>
  <si>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</si>
  <si>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</si>
  <si>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</si>
  <si>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</si>
  <si>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</si>
  <si>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</si>
  <si>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</si>
  <si>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</si>
  <si>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</si>
  <si>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</si>
  <si>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</si>
  <si>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</si>
  <si>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</si>
  <si>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</si>
  <si>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</si>
  <si>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</si>
  <si>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</si>
  <si>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</si>
  <si>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</si>
  <si>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</si>
  <si>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</si>
  <si>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</si>
  <si>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</si>
  <si>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</si>
  <si>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</si>
  <si>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</si>
  <si>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</si>
  <si>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</si>
  <si>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</si>
  <si>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</si>
  <si>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</si>
  <si>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</si>
  <si>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</si>
  <si>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</si>
  <si>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</si>
  <si>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</si>
  <si>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</si>
  <si>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</si>
  <si>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</si>
  <si>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</si>
  <si>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</si>
  <si>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</si>
  <si>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</si>
  <si>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</si>
  <si>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</si>
  <si>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</si>
  <si>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</si>
  <si>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</si>
  <si>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</si>
  <si>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</si>
  <si>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</si>
  <si>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</si>
  <si>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</si>
  <si>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</si>
  <si>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</si>
  <si>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</si>
  <si>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</si>
  <si>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</si>
  <si>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</si>
  <si>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</si>
  <si>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</si>
  <si>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</si>
  <si>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</si>
  <si>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</si>
  <si>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</si>
  <si>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</si>
  <si>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</si>
  <si>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</si>
  <si>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</si>
  <si>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</si>
  <si>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</si>
  <si>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</si>
  <si>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</si>
  <si>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</si>
  <si>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</si>
  <si>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</si>
  <si>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</si>
  <si>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</si>
  <si>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</si>
  <si>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</si>
  <si>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</si>
  <si>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</si>
  <si>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</si>
  <si>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</si>
  <si>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</si>
  <si>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</si>
  <si>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</si>
  <si>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</si>
  <si>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</si>
  <si>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</si>
  <si>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</si>
  <si>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</si>
  <si>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</si>
  <si>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</si>
  <si>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</si>
  <si>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</si>
  <si>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</si>
  <si>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</si>
  <si>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</si>
  <si>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</si>
  <si>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</si>
  <si>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</si>
  <si>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</si>
  <si>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</si>
  <si>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</si>
  <si>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</si>
  <si>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</si>
  <si>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</si>
  <si>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</si>
  <si>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</si>
  <si>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</si>
  <si>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</si>
  <si>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</si>
  <si>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</si>
  <si>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</si>
  <si>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</si>
  <si>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</si>
  <si>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</si>
  <si>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</si>
  <si>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</si>
  <si>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</si>
  <si>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</si>
  <si>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</si>
  <si>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</si>
  <si>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</si>
  <si>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</si>
  <si>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</si>
  <si>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</si>
  <si>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</si>
  <si>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</si>
  <si>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</si>
  <si>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</si>
  <si>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</si>
  <si>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</si>
  <si>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</si>
  <si>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</si>
  <si>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</si>
  <si>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</si>
  <si>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</si>
  <si>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</si>
  <si>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</si>
  <si>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</si>
  <si>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</si>
  <si>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</si>
  <si>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</si>
  <si>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</si>
  <si>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</si>
  <si>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</si>
  <si>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</si>
  <si>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</si>
  <si>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</si>
  <si>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</si>
  <si>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</si>
  <si>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</si>
  <si>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</si>
  <si>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</si>
  <si>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</si>
  <si>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</si>
  <si>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</si>
  <si>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</si>
  <si>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</si>
  <si>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</si>
  <si>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</si>
  <si>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</si>
  <si>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</si>
  <si>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</si>
  <si>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</si>
  <si>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</si>
  <si>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</si>
  <si>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</si>
  <si>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</si>
  <si>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</si>
  <si>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</si>
  <si>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</si>
  <si>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</si>
  <si>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</si>
  <si>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</si>
  <si>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</si>
  <si>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</si>
  <si>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</si>
  <si>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</si>
  <si>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</si>
  <si>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</si>
  <si>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</si>
  <si>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</si>
  <si>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</si>
  <si>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</si>
  <si>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</si>
  <si>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</si>
  <si>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</si>
  <si>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</si>
  <si>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</si>
  <si>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</si>
  <si>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</si>
  <si>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</si>
  <si>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</si>
  <si>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</si>
  <si>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</si>
  <si>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</si>
  <si>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</si>
  <si>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</si>
  <si>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</si>
  <si>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</si>
  <si>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</si>
  <si>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</si>
  <si>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</si>
  <si>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</si>
  <si>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</si>
  <si>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</si>
  <si>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</si>
  <si>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</si>
  <si>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</si>
  <si>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</si>
  <si>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</si>
  <si>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</si>
  <si>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</si>
  <si>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</si>
  <si>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</si>
  <si>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</si>
  <si>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</si>
  <si>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</si>
  <si>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</si>
  <si>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</si>
  <si>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</si>
  <si>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</si>
  <si>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</si>
  <si>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</si>
  <si>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</si>
  <si>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</si>
  <si>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</si>
  <si>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</si>
  <si>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</si>
  <si>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</si>
  <si>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</si>
  <si>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</si>
  <si>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</si>
  <si>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</si>
  <si>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</si>
  <si>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</si>
  <si>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</si>
  <si>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</si>
  <si>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</si>
  <si>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</si>
  <si>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</si>
  <si>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</si>
  <si>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</si>
  <si>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</si>
  <si>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</si>
  <si>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</si>
  <si>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</si>
  <si>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</si>
  <si>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</si>
  <si>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</si>
  <si>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</si>
  <si>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</si>
  <si>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</si>
  <si>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</si>
  <si>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</si>
  <si>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</si>
  <si>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</si>
  <si>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</si>
  <si>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</si>
  <si>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</si>
  <si>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</si>
  <si>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</si>
  <si>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</si>
  <si>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</si>
  <si>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</si>
  <si>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</si>
  <si>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</si>
  <si>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</si>
  <si>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</si>
  <si>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</si>
  <si>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</si>
  <si>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</si>
  <si>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</si>
  <si>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</si>
  <si>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</si>
  <si>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</si>
  <si>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</si>
  <si>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</si>
  <si>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</si>
  <si>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</si>
  <si>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</si>
  <si>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</si>
  <si>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</si>
  <si>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</si>
  <si>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</si>
  <si>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</si>
  <si>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</si>
  <si>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</si>
  <si>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</si>
  <si>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</si>
  <si>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</si>
  <si>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</si>
  <si>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</si>
  <si>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</si>
  <si>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</si>
  <si>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</si>
  <si>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</si>
  <si>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</si>
  <si>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</si>
  <si>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</si>
  <si>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</si>
  <si>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</si>
  <si>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</si>
  <si>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</si>
  <si>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</si>
  <si>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</si>
  <si>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</si>
  <si>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</si>
  <si>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</si>
  <si>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</si>
  <si>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</si>
  <si>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</si>
  <si>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</si>
  <si>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</si>
  <si>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</si>
  <si>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</si>
  <si>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</si>
  <si>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</si>
  <si>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</si>
  <si>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</si>
  <si>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</si>
  <si>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</si>
  <si>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</si>
  <si>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</si>
  <si>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</si>
  <si>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</si>
  <si>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</si>
  <si>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</si>
  <si>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</si>
  <si>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</si>
  <si>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</si>
  <si>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</si>
  <si>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</si>
  <si>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</si>
  <si>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</si>
  <si>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</si>
  <si>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</si>
  <si>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</si>
  <si>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</si>
  <si>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</si>
  <si>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</si>
  <si>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</si>
  <si>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</si>
  <si>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</si>
  <si>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</si>
  <si>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</si>
  <si>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</si>
  <si>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</si>
  <si>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</si>
  <si>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</si>
  <si>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</si>
  <si>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</si>
  <si>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</si>
  <si>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</si>
  <si>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</si>
  <si>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</si>
  <si>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</si>
  <si>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</si>
  <si>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</si>
  <si>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</si>
  <si>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</si>
  <si>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</si>
  <si>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</si>
  <si>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</si>
  <si>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</si>
  <si>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</si>
  <si>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</si>
  <si>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</si>
  <si>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</si>
  <si>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</si>
  <si>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</si>
  <si>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</si>
  <si>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</si>
  <si>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</si>
  <si>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</si>
  <si>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</si>
  <si>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</si>
  <si>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</si>
  <si>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</si>
  <si>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</si>
  <si>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</si>
  <si>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</si>
  <si>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</si>
  <si>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</si>
  <si>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</si>
  <si>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</si>
  <si>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</si>
  <si>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</si>
  <si>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</si>
  <si>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</si>
  <si>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</si>
  <si>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</si>
  <si>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</si>
  <si>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</si>
  <si>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</si>
  <si>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</si>
  <si>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</si>
  <si>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</si>
  <si>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</si>
  <si>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</si>
  <si>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</si>
  <si>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</si>
  <si>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</si>
  <si>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</si>
  <si>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</si>
  <si>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</si>
  <si>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</si>
  <si>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</si>
  <si>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</si>
  <si>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</si>
  <si>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</si>
  <si>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</si>
  <si>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</si>
  <si>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</si>
  <si>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</si>
  <si>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</si>
  <si>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</si>
  <si>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</si>
  <si>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</si>
  <si>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</si>
  <si>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</si>
  <si>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</si>
  <si>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</si>
  <si>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</si>
  <si>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</si>
  <si>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</si>
  <si>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</si>
  <si>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</si>
  <si>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</si>
  <si>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</si>
  <si>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</si>
  <si>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</si>
  <si>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</si>
  <si>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</si>
  <si>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</si>
  <si>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</si>
  <si>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</si>
  <si>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</si>
  <si>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</si>
  <si>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</si>
  <si>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</si>
  <si>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</si>
  <si>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</si>
  <si>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</si>
  <si>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</si>
  <si>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</si>
  <si>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</si>
  <si>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</si>
  <si>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</si>
  <si>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</si>
  <si>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</si>
  <si>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</si>
  <si>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</si>
  <si>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</si>
  <si>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</si>
  <si>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</si>
  <si>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</si>
  <si>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</si>
  <si>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</si>
  <si>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</si>
  <si>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</si>
  <si>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</si>
  <si>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</si>
  <si>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</si>
  <si>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</si>
  <si>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</si>
  <si>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</si>
  <si>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</si>
  <si>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</si>
  <si>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</si>
  <si>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</si>
  <si>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</si>
  <si>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</si>
  <si>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</si>
  <si>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</si>
  <si>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</si>
  <si>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</si>
  <si>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</si>
  <si>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</si>
  <si>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</si>
  <si>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</si>
  <si>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</si>
  <si>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</si>
  <si>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</si>
  <si>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</si>
  <si>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</si>
  <si>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</si>
  <si>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</si>
  <si>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</si>
  <si>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</si>
  <si>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</si>
  <si>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</si>
  <si>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</si>
  <si>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</si>
  <si>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</si>
  <si>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</si>
  <si>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</si>
  <si>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</si>
  <si>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</si>
  <si>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</si>
  <si>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</si>
  <si>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</si>
  <si>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</si>
  <si>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</si>
  <si>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</si>
  <si>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</si>
  <si>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</si>
  <si>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</si>
  <si>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</si>
  <si>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</si>
  <si>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</si>
  <si>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</si>
  <si>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</si>
  <si>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</si>
  <si>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</si>
  <si>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</si>
  <si>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</si>
  <si>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</si>
  <si>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</si>
  <si>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</si>
  <si>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</si>
  <si>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</si>
  <si>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</si>
  <si>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</si>
  <si>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</si>
  <si>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</si>
  <si>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</si>
  <si>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</si>
  <si>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</si>
  <si>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</si>
  <si>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</si>
  <si>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</si>
  <si>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</si>
  <si>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</si>
  <si>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</si>
  <si>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</si>
  <si>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</si>
  <si>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</si>
  <si>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</si>
  <si>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</si>
  <si>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</si>
  <si>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</si>
  <si>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</si>
  <si>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</si>
  <si>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</si>
  <si>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</si>
  <si>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</si>
  <si>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</si>
  <si>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</si>
  <si>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</si>
  <si>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</si>
  <si>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</si>
  <si>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</si>
  <si>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</si>
  <si>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</si>
  <si>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</si>
  <si>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</si>
  <si>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</si>
  <si>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</si>
  <si>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</si>
  <si>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</si>
  <si>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</si>
  <si>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</si>
  <si>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</si>
  <si>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</si>
  <si>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</si>
  <si>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</si>
  <si>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</si>
  <si>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</si>
  <si>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</si>
  <si>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</si>
  <si>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</si>
  <si>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</si>
  <si>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</si>
  <si>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</si>
  <si>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</si>
  <si>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</si>
  <si>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</si>
  <si>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</si>
  <si>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</si>
  <si>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</si>
  <si>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</si>
  <si>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</si>
  <si>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</si>
  <si>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</si>
  <si>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</si>
  <si>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</si>
  <si>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</si>
  <si>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</si>
  <si>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</si>
  <si>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</si>
  <si>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</si>
  <si>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</si>
  <si>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</si>
  <si>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</si>
  <si>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</si>
  <si>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</si>
  <si>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</si>
  <si>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</si>
  <si>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</si>
  <si>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</si>
  <si>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</si>
  <si>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</si>
  <si>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</si>
  <si>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</si>
  <si>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</si>
  <si>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</si>
  <si>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</si>
  <si>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</si>
  <si>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</si>
  <si>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</si>
  <si>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</si>
  <si>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</si>
  <si>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</si>
  <si>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</si>
  <si>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</si>
  <si>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</si>
  <si>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</si>
  <si>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</si>
  <si>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</si>
  <si>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</si>
  <si>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</si>
  <si>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</si>
  <si>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</si>
  <si>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</si>
  <si>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</si>
  <si>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</si>
  <si>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</si>
  <si>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</si>
  <si>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</si>
  <si>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</si>
  <si>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</si>
  <si>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</si>
  <si>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</si>
  <si>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</si>
  <si>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</si>
  <si>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</si>
  <si>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</si>
  <si>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</si>
  <si>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</si>
  <si>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</si>
  <si>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</si>
  <si>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</si>
  <si>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</si>
  <si>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</si>
  <si>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</si>
  <si>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</si>
  <si>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</si>
  <si>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</si>
  <si>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</si>
  <si>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</si>
  <si>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</si>
  <si>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</si>
  <si>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</si>
  <si>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</si>
  <si>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</si>
  <si>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</si>
  <si>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</si>
  <si>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</si>
  <si>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</si>
  <si>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</si>
  <si>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</si>
  <si>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</si>
  <si>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</si>
  <si>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</si>
  <si>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</si>
  <si>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</si>
  <si>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</si>
  <si>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</si>
  <si>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</si>
  <si>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</si>
  <si>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</si>
  <si>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</si>
  <si>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</si>
  <si>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</si>
  <si>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</si>
  <si>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</si>
  <si>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</si>
  <si>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</si>
  <si>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</si>
  <si>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</si>
  <si>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</si>
  <si>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</si>
  <si>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</si>
  <si>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</si>
  <si>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</si>
  <si>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</si>
  <si>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</si>
  <si>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</si>
  <si>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</si>
  <si>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</si>
  <si>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</si>
  <si>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</si>
  <si>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</si>
  <si>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</si>
  <si>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</si>
  <si>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</si>
  <si>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</si>
  <si>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</si>
  <si>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</si>
  <si>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</si>
  <si>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</si>
  <si>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</si>
  <si>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</si>
  <si>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</si>
  <si>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</si>
  <si>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</si>
  <si>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</si>
  <si>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</si>
  <si>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</si>
  <si>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</si>
  <si>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</si>
  <si>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</si>
  <si>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</si>
  <si>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</si>
  <si>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</si>
  <si>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</si>
  <si>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</si>
  <si>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</si>
  <si>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</si>
  <si>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</si>
  <si>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</si>
  <si>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</si>
  <si>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</si>
  <si>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</si>
  <si>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</si>
  <si>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</si>
  <si>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</si>
  <si>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</si>
  <si>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</si>
  <si>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</si>
  <si>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</si>
  <si>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</si>
  <si>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</si>
  <si>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</si>
  <si>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</si>
  <si>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</si>
  <si>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</si>
  <si>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</si>
  <si>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</si>
  <si>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</si>
  <si>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</si>
  <si>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</si>
  <si>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</si>
  <si>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</si>
  <si>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</si>
  <si>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</si>
  <si>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</si>
  <si>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</si>
  <si>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</si>
  <si>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</si>
  <si>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</si>
  <si>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</si>
  <si>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</si>
  <si>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</si>
  <si>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</si>
  <si>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</si>
  <si>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</si>
  <si>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</si>
  <si>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</si>
  <si>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</si>
  <si>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</si>
  <si>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</si>
  <si>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</si>
  <si>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</si>
  <si>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</si>
  <si>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</si>
  <si>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</si>
  <si>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</si>
  <si>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</si>
  <si>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</si>
  <si>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</si>
  <si>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</si>
  <si>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</si>
  <si>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</si>
  <si>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</si>
  <si>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</si>
  <si>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</si>
  <si>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</si>
  <si>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</si>
  <si>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</si>
  <si>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</si>
  <si>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</si>
  <si>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</si>
  <si>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</si>
  <si>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</si>
  <si>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</si>
  <si>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</si>
  <si>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</si>
  <si>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</si>
  <si>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</si>
  <si>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</si>
  <si>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</si>
  <si>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</si>
  <si>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</si>
  <si>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</si>
  <si>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</si>
  <si>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</si>
  <si>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</si>
  <si>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</si>
  <si>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</si>
  <si>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</si>
  <si>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</si>
  <si>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</si>
  <si>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</si>
  <si>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</si>
  <si>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</si>
  <si>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</si>
  <si>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</si>
  <si>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</si>
  <si>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</si>
  <si>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</si>
  <si>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</si>
  <si>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</si>
  <si>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</si>
  <si>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</si>
  <si>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</si>
  <si>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</si>
  <si>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</si>
  <si>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</si>
  <si>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</si>
  <si>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</si>
  <si>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</si>
  <si>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</si>
  <si>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</si>
  <si>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</si>
  <si>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</si>
  <si>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</si>
  <si>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</si>
  <si>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</si>
  <si>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</si>
  <si>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</si>
  <si>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</si>
  <si>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</si>
  <si>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</si>
  <si>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</si>
  <si>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</si>
  <si>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</si>
  <si>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</si>
  <si>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</si>
  <si>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</si>
  <si>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</si>
  <si>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</si>
  <si>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</si>
  <si>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</si>
  <si>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</si>
  <si>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</si>
  <si>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</si>
  <si>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</si>
  <si>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</si>
  <si>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</si>
  <si>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</si>
  <si>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</si>
  <si>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</si>
  <si>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</si>
  <si>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</si>
  <si>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</si>
  <si>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</si>
  <si>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</si>
  <si>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</si>
  <si>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</si>
  <si>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</si>
  <si>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</si>
  <si>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</si>
  <si>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</si>
  <si>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</si>
  <si>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</si>
  <si>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</si>
  <si>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</si>
  <si>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</si>
  <si>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</si>
  <si>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</si>
  <si>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</si>
  <si>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</si>
  <si>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</si>
  <si>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</si>
  <si>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</si>
  <si>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</si>
  <si>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</si>
  <si>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</si>
  <si>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</si>
  <si>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</si>
  <si>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</si>
  <si>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</si>
  <si>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</si>
  <si>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</si>
  <si>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</si>
  <si>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</si>
  <si>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</si>
  <si>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</si>
  <si>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</si>
  <si>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</si>
  <si>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</si>
  <si>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</si>
  <si>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</si>
  <si>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</si>
  <si>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</si>
  <si>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</si>
  <si>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</si>
  <si>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</si>
  <si>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</si>
  <si>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</si>
  <si>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</si>
  <si>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</si>
  <si>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</si>
  <si>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</si>
  <si>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</si>
  <si>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</si>
  <si>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</si>
  <si>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</si>
  <si>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</si>
  <si>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</si>
  <si>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</si>
  <si>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</si>
  <si>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</si>
  <si>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</si>
  <si>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</si>
  <si>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</si>
  <si>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</si>
  <si>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</si>
  <si>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</si>
  <si>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</si>
  <si>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</si>
  <si>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</si>
  <si>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</si>
  <si>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</si>
  <si>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</si>
  <si>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</si>
  <si>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</si>
  <si>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</si>
  <si>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</si>
  <si>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</si>
  <si>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</si>
  <si>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</si>
  <si>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</si>
  <si>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</si>
  <si>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</si>
  <si>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</si>
  <si>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</si>
  <si>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</si>
  <si>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</si>
  <si>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</si>
  <si>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</si>
  <si>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</si>
  <si>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</si>
  <si>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</si>
  <si>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</si>
  <si>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</si>
  <si>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</si>
  <si>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</si>
  <si>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</si>
  <si>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</si>
  <si>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</si>
  <si>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</si>
  <si>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</si>
  <si>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</si>
  <si>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</si>
  <si>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</si>
  <si>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</si>
  <si>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</si>
  <si>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</si>
  <si>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</si>
  <si>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</si>
  <si>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</si>
  <si>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</si>
  <si>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</si>
  <si>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</si>
  <si>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</si>
  <si>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</si>
  <si>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</si>
  <si>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</si>
  <si>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</si>
  <si>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</si>
  <si>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</si>
  <si>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</si>
  <si>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</si>
  <si>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</si>
  <si>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</si>
  <si>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</si>
  <si>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</si>
  <si>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</si>
  <si>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</si>
  <si>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</si>
  <si>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</si>
  <si>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</si>
  <si>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</si>
  <si>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</si>
  <si>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</si>
  <si>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</si>
  <si>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</si>
  <si>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</si>
  <si>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</si>
  <si>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</si>
  <si>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</si>
  <si>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</si>
  <si>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</si>
  <si>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</si>
  <si>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</si>
  <si>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</si>
  <si>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</si>
  <si>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</si>
  <si>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</si>
  <si>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</si>
  <si>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</si>
  <si>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</si>
  <si>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</si>
  <si>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</si>
  <si>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</si>
  <si>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</si>
  <si>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</si>
  <si>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</si>
  <si>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</si>
  <si>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</si>
  <si>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</si>
  <si>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</si>
  <si>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</si>
  <si>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</si>
  <si>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</si>
  <si>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</si>
  <si>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</si>
  <si>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</si>
  <si>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</si>
  <si>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</si>
  <si>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</si>
  <si>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</si>
  <si>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</si>
  <si>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</si>
  <si>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</si>
  <si>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</si>
  <si>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</si>
  <si>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</si>
  <si>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</si>
  <si>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</si>
  <si>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</si>
  <si>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</si>
  <si>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</si>
  <si>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</si>
  <si>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</si>
  <si>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</si>
  <si>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</si>
  <si>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</si>
  <si>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</si>
  <si>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</si>
  <si>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</si>
  <si>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</si>
  <si>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</si>
  <si>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</si>
  <si>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</si>
  <si>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</si>
  <si>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</si>
  <si>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</si>
  <si>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</si>
  <si>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</si>
  <si>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</si>
  <si>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</si>
  <si>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</si>
  <si>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</si>
  <si>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</si>
  <si>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</si>
  <si>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</si>
  <si>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</si>
  <si>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</si>
  <si>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</si>
  <si>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</si>
  <si>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</si>
  <si>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</si>
  <si>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</si>
  <si>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</si>
  <si>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</si>
  <si>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</si>
  <si>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</si>
  <si>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</si>
  <si>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</si>
  <si>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</si>
  <si>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</si>
  <si>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</si>
  <si>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</si>
  <si>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</si>
  <si>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</si>
  <si>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</si>
  <si>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</si>
  <si>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</si>
  <si>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</si>
  <si>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</si>
  <si>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</si>
  <si>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</si>
  <si>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</si>
  <si>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</si>
  <si>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</si>
  <si>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</si>
  <si>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</si>
  <si>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</si>
  <si>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</si>
  <si>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</si>
  <si>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</si>
  <si>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</si>
  <si>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</si>
  <si>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</si>
  <si>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</si>
  <si>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</si>
  <si>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</si>
  <si>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</si>
  <si>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</si>
  <si>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</si>
  <si>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</si>
  <si>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</si>
  <si>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</si>
  <si>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</si>
  <si>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</si>
  <si>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</si>
  <si>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</si>
  <si>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</si>
  <si>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</si>
  <si>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</si>
  <si>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</si>
  <si>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</si>
  <si>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</si>
  <si>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</si>
  <si>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</si>
  <si>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</si>
  <si>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</si>
  <si>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</si>
  <si>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</si>
  <si>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</si>
  <si>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</si>
  <si>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</si>
  <si>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</si>
  <si>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</si>
  <si>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</si>
  <si>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</si>
  <si>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</si>
  <si>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</si>
  <si>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</si>
  <si>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</si>
  <si>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</si>
  <si>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</si>
  <si>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</si>
  <si>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</si>
  <si>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</si>
  <si>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</si>
  <si>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</si>
  <si>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</si>
  <si>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</si>
  <si>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</si>
  <si>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</si>
  <si>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</si>
  <si>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</si>
  <si>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</si>
  <si>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</si>
  <si>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</si>
  <si>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</si>
  <si>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</si>
  <si>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</si>
  <si>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</si>
  <si>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</si>
  <si>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</si>
  <si>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</si>
  <si>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</si>
  <si>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</si>
  <si>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</si>
  <si>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</si>
  <si>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</si>
  <si>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</si>
  <si>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</si>
  <si>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</si>
  <si>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</si>
  <si>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</si>
  <si>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</si>
  <si>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</si>
  <si>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</si>
  <si>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</si>
  <si>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</si>
  <si>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</si>
  <si>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</si>
  <si>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</si>
  <si>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</si>
  <si>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</si>
  <si>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</si>
  <si>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</si>
  <si>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</si>
  <si>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</si>
  <si>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</si>
  <si>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</si>
  <si>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</si>
  <si>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</si>
  <si>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</si>
  <si>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</si>
  <si>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</si>
  <si>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</si>
  <si>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</si>
  <si>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</si>
  <si>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</si>
  <si>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</si>
  <si>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</si>
  <si>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</si>
  <si>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</si>
  <si>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</si>
  <si>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</si>
  <si>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</si>
  <si>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</si>
  <si>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</si>
  <si>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</si>
  <si>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</si>
  <si>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</si>
  <si>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</si>
  <si>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</si>
  <si>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</si>
  <si>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</si>
  <si>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</si>
  <si>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</si>
  <si>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</si>
  <si>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</si>
  <si>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</si>
  <si>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</si>
  <si>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</si>
  <si>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</si>
  <si>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</si>
  <si>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</si>
  <si>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</si>
  <si>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</si>
  <si>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</si>
  <si>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</si>
  <si>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</si>
  <si>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</si>
  <si>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</si>
  <si>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</si>
  <si>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</si>
  <si>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</si>
  <si>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</si>
  <si>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</si>
  <si>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</si>
  <si>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</si>
  <si>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</si>
  <si>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</si>
  <si>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</si>
  <si>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</si>
  <si>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</si>
  <si>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</si>
  <si>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</si>
  <si>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</si>
  <si>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</si>
  <si>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</si>
  <si>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</si>
  <si>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</si>
  <si>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</si>
  <si>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</si>
  <si>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</si>
  <si>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</si>
  <si>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</si>
  <si>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</si>
  <si>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</si>
  <si>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</si>
  <si>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</si>
  <si>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</si>
  <si>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</si>
  <si>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</si>
  <si>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</si>
  <si>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</si>
  <si>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</si>
  <si>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</si>
  <si>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</si>
  <si>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</si>
  <si>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</si>
  <si>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</si>
  <si>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</si>
  <si>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</si>
  <si>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</si>
  <si>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</si>
  <si>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</si>
  <si>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</si>
  <si>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</si>
  <si>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</si>
  <si>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</si>
  <si>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</si>
  <si>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</si>
  <si>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</si>
  <si>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</si>
  <si>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</si>
  <si>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</si>
  <si>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</si>
  <si>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</si>
  <si>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</si>
  <si>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</si>
  <si>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</si>
  <si>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</si>
  <si>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</si>
  <si>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</si>
  <si>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</si>
  <si>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</si>
  <si>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</si>
  <si>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</si>
  <si>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</si>
  <si>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</si>
  <si>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</si>
  <si>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</si>
  <si>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</si>
  <si>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</si>
  <si>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</si>
  <si>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</si>
  <si>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</si>
  <si>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</si>
  <si>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</si>
  <si>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</si>
  <si>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</si>
  <si>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</si>
  <si>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</si>
  <si>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</si>
  <si>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</si>
  <si>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</si>
  <si>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</si>
  <si>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</si>
  <si>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</si>
  <si>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</si>
  <si>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</si>
  <si>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</si>
  <si>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</si>
  <si>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</si>
  <si>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</si>
  <si>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</si>
  <si>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</si>
  <si>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</si>
  <si>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</si>
  <si>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</si>
  <si>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</si>
  <si>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</si>
  <si>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</si>
  <si>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</si>
  <si>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</si>
  <si>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</si>
  <si>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</si>
  <si>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</si>
  <si>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</si>
  <si>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</si>
  <si>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</si>
  <si>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</si>
  <si>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</si>
  <si>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</si>
  <si>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</si>
  <si>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</si>
  <si>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</si>
  <si>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</si>
  <si>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</si>
  <si>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</si>
  <si>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</si>
  <si>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</si>
  <si>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</si>
  <si>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</si>
  <si>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</si>
  <si>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</si>
  <si>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</si>
  <si>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</si>
  <si>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</si>
  <si>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</si>
  <si>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</si>
  <si>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</si>
  <si>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</si>
  <si>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</si>
  <si>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</si>
  <si>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</si>
  <si>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</si>
  <si>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</si>
  <si>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</si>
  <si>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</si>
  <si>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</si>
  <si>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</si>
  <si>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</si>
  <si>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</si>
  <si>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</si>
  <si>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</si>
  <si>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</si>
  <si>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</si>
  <si>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</si>
  <si>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</si>
  <si>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</si>
  <si>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</si>
  <si>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</si>
  <si>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</si>
  <si>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</si>
  <si>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</si>
  <si>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</si>
  <si>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</si>
  <si>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</si>
  <si>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</si>
  <si>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</si>
  <si>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</si>
  <si>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</si>
  <si>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</si>
  <si>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</si>
  <si>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</si>
  <si>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</si>
  <si>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</si>
  <si>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</si>
  <si>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</si>
  <si>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</si>
  <si>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</si>
  <si>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</si>
  <si>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</si>
  <si>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</si>
  <si>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</si>
  <si>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</si>
  <si>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</si>
  <si>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</si>
  <si>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</si>
  <si>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</si>
  <si>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</si>
  <si>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</si>
  <si>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</si>
  <si>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</si>
  <si>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</si>
  <si>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</si>
  <si>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</si>
  <si>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</si>
  <si>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</si>
  <si>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</si>
  <si>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</si>
  <si>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</si>
  <si>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</si>
  <si>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</si>
  <si>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</si>
  <si>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</si>
  <si>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</si>
  <si>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</si>
  <si>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</si>
  <si>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</si>
  <si>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</si>
  <si>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</si>
  <si>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</si>
  <si>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</si>
  <si>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</si>
  <si>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</si>
  <si>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</si>
  <si>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</si>
  <si>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</si>
  <si>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</si>
  <si>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</si>
  <si>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</si>
  <si>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</si>
  <si>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</si>
  <si>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</si>
  <si>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</si>
  <si>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</si>
  <si>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</si>
  <si>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</si>
  <si>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</si>
  <si>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</si>
  <si>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</si>
  <si>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</si>
  <si>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</si>
  <si>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</si>
  <si>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</si>
  <si>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</si>
  <si>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</si>
  <si>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</si>
  <si>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</si>
  <si>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</si>
  <si>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</si>
  <si>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</si>
  <si>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</si>
  <si>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</si>
  <si>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</si>
  <si>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</si>
  <si>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</si>
  <si>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</si>
  <si>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</si>
  <si>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</si>
  <si>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</si>
  <si>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</si>
  <si>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</si>
  <si>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</si>
  <si>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</si>
  <si>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</si>
  <si>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</si>
  <si>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</si>
  <si>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</si>
  <si>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</si>
  <si>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</si>
  <si>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</si>
  <si>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</si>
  <si>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</si>
  <si>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</si>
  <si>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</si>
  <si>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</si>
  <si>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</si>
  <si>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</si>
  <si>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</si>
  <si>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</si>
  <si>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</si>
  <si>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</si>
  <si>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</si>
  <si>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</si>
  <si>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</si>
  <si>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</si>
  <si>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</si>
  <si>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</si>
  <si>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</si>
  <si>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</si>
  <si>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</si>
  <si>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</si>
  <si>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</si>
  <si>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</si>
  <si>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</si>
  <si>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</si>
  <si>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</si>
  <si>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</si>
  <si>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</si>
  <si>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</si>
  <si>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</si>
  <si>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</si>
  <si>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</si>
  <si>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</si>
  <si>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</si>
  <si>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</si>
  <si>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</si>
  <si>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</si>
  <si>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</si>
  <si>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</si>
  <si>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</si>
  <si>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</si>
  <si>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</si>
  <si>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</si>
  <si>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</si>
  <si>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</si>
  <si>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</si>
  <si>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</si>
  <si>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</si>
  <si>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</si>
  <si>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</si>
  <si>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</si>
  <si>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</si>
  <si>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</si>
  <si>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</si>
  <si>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</si>
  <si>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</si>
  <si>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</si>
  <si>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</si>
  <si>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</si>
  <si>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</si>
  <si>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</si>
  <si>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</si>
  <si>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</si>
  <si>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</si>
  <si>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</si>
  <si>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</si>
  <si>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</si>
  <si>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</si>
  <si>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</si>
  <si>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</si>
  <si>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</si>
  <si>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</si>
  <si>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</si>
  <si>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</si>
  <si>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</si>
  <si>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</si>
  <si>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</si>
  <si>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</si>
  <si>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</si>
  <si>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</si>
  <si>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</si>
  <si>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</si>
  <si>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</si>
  <si>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</si>
  <si>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</si>
  <si>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</si>
  <si>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</si>
  <si>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</si>
  <si>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</si>
  <si>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</si>
  <si>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</si>
  <si>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</si>
  <si>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</si>
  <si>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</si>
  <si>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</si>
  <si>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</si>
  <si>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</si>
  <si>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</si>
  <si>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</si>
  <si>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</si>
  <si>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</si>
  <si>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</si>
  <si>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</si>
  <si>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</si>
  <si>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</si>
  <si>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</si>
  <si>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</si>
  <si>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</si>
  <si>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</si>
  <si>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</si>
  <si>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</si>
  <si>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</si>
  <si>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</si>
  <si>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</si>
  <si>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</si>
  <si>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</si>
  <si>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</si>
  <si>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</si>
  <si>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</si>
  <si>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</si>
  <si>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</si>
  <si>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</si>
  <si>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</si>
  <si>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</si>
  <si>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</si>
  <si>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</si>
  <si>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</si>
  <si>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</si>
  <si>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</si>
  <si>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</si>
  <si>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</si>
  <si>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</si>
  <si>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</si>
  <si>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</si>
  <si>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</si>
  <si>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</si>
  <si>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</si>
  <si>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</si>
  <si>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</si>
  <si>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</si>
  <si>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</si>
  <si>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</si>
  <si>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</si>
  <si>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</si>
  <si>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</si>
  <si>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</si>
  <si>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</si>
  <si>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</si>
  <si>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</si>
  <si>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</si>
  <si>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</si>
  <si>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</si>
  <si>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</si>
  <si>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</si>
  <si>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</si>
  <si>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</si>
  <si>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</si>
  <si>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</si>
  <si>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</si>
  <si>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</si>
  <si>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</si>
  <si>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</si>
  <si>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</si>
  <si>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</si>
  <si>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</si>
  <si>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</si>
  <si>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</si>
  <si>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</si>
  <si>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</si>
  <si>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</si>
  <si>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</si>
  <si>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</si>
  <si>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</si>
  <si>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</si>
  <si>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</si>
  <si>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</si>
  <si>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</si>
  <si>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40 Min</t>
  </si>
  <si>
    <t>SCECO cut in area and 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</si>
  <si>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</si>
  <si>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</si>
  <si>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</si>
  <si>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</si>
  <si>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</si>
  <si>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</si>
  <si>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</si>
  <si>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</si>
  <si>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</si>
  <si>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</si>
  <si>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</si>
  <si>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130 mins </t>
  </si>
  <si>
    <t>TT-20251112-01156 // NA</t>
  </si>
  <si>
    <t>sceco blackout in Tathlith area and both teams dispatched to secure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</si>
</sst>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I11" sqref="I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310.61481307870417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45973.56323900463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45973.56323900463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45973.56323900463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45973.56323900463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45973.56323900463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45973.56323900463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45973.56323900463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45973.56323900463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45973.56323900463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45973.56323900463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45973.56323900463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45973.56323900463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45973.56323900463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45973.56323900463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45973.56323900463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45973.56323900463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45973.56323900463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45973.56323900463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45973.56323900463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45973.56323900463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45973.56323900463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45973.56323900463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45973.56323900463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45973.56323900463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45973.56323900463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45973.56323900463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45973.56323900463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45973.56323900463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45973.56323900463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45973.56323900463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45973.56323900463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45973.56323900463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45973.56323900463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45973.56323900463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45973.56323900463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45973.56323900463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45973.56323900463</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45973.56323900463</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45973.56323900463</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45973.56323900463</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45973.56323900463</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45973.56323900463</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45973.56323900463</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45973.56323900463</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45973.56323900463</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45973.56323900463</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45973.56323900463</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45973.56323900463</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45973.56323900463</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45973.56323900463</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45973.56323900463</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45973.56323900463</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45973.56323900463</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45973.56323900463</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45973.56323900463</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45973.56323900463</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45973.56323900463</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45973.56323900463</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45973.56323900463</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45973.56323900463</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45973.56323900463</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45973.56323900463</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45973.56323900463</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45973.56323900463</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45973.56323900463</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45973.56323900463</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45973.56323900463</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45973.56323900463</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45973.56323900463</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45973.56323900463</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45973.56323900463</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45973.56323900463</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45973.56323900463</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45973.56323900463</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45973.56323900463</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45973.56323900463</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45973.56323900463</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45973.56323900463</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45973.56323900463</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45973.56323900463</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45973.56323900463</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45973.56323900463</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45973.56323900463</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45973.56323900463</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45973.56323900463</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45973.56323900463</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45973.56323900463</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45973.56323900463</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45973.56323900463</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45973.56323900463</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45973.56323900463</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45973.56323900463</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45973.56323900463</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45973.56323900463</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45973.56323900463</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45973.56323900463</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45973.56323900463</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45973.56323900463</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45973.56323900463</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45973.56323900463</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45973.56323900463</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45973.56323900463</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45973.56323900463</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45973.56323900463</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45973.56323900463</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45973.56323900463</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45973.56323900463</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45973.56323900463</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45973.56323900463</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45973.56323900463</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45973.56323900463</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45973.56323900463</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45973.56323900463</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45973.56323900463</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45973.56323900463</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45973.56323900463</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45973.56323900463</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45973.56323900463</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70BF5175-5801-4ACE-955D-DB59F7EE8B6B}"/>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148.56340104166884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5.8771412041096482E-2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45973.56323900463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45973.56323900463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45973.56323900463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45973.56323900463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45973.56323900463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45973.56323900463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45973.56323900463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45973.56323900463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45973.56323900463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45973.56323900463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45973.56323900463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45973.56323900463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45973.56323900463</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tabSelected="1" workbookViewId="0">
      <selection activeCell="D8" sqref="D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45973.56323900463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45973.56323900463</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45973.56323900463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45973.56323900463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45973.56323900463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45973.56323900463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45973.56323900463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45973.56323900463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45973.56323900463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45973.56323900463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45973.56323900463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45973.56323900463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45973.56323900463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45973.56323900463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45973.56323900463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45973.56323900463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45973.56323900463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45973.56323900463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45973.56323900463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45973.56323900463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45973.56323900463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45973.56323900463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45973.56323900463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45973.56323900463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45973.56323900463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45973.56323900463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45973.56323900463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45973.56323900463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45973.56323900463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45973.56323900463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45973.56323900463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45973.56323900463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45973.56323900463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45973.56323900463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45973.56323900463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45973.56323900463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45973.56323900463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45973.56323900463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45973.56323900463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45973.56323900463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45973.56323900463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45973.56323900463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45973.56323900463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45973.56323900463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45973.56323900463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45973.56323900463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45973.56323900463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45973.56323900463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45973.56323900463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45973.56323900463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45973.56323900463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45973.56323900463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45973.56323900463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45973.56323900463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45973.56323900463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45973.56323900463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45973.56323900463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45973.56323900463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45973.56323900463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45973.56323900463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45973.56323900463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45973.56323900463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45973.56323900463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45973.56323900463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45973.56323900463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45973.56323900463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45973.56323900463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45973.56323900463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45973.56323900463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45973.56323900463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45973.56323900463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45973.56323900463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45973.56323900463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45973.56323900463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45973.56323900463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45973.56323900463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45973.56323900463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45973.56323900463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45973.56323900463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45973.56323900463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45973.56323900463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45973.56323900463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45973.56323900463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45973.56323900463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45973.56323900463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45973.56323900463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45973.56323900463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45973.56323900463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45973.56323900463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45973.56323900463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45973.56323900463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45973.56323900463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45973.56323900463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45973.56323900463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45973.56323900463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45973.56323900463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45973.56323900463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45973.56323900463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45973.56323900463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45973.56323900463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45973.56323900463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45973.56323900463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45973.56323900463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45973.56323900463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45973.56323900463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45973.56323900463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45973.56323900463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45973.56323900463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45973.56323900463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45973.56323900463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45973.56323900463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45973.56323900463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45973.56323900463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45973.56323900463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45973.56323900463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45973.56323900463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45973.56323900463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45973.56323900463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45973.56323900463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45973.56323900463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45973.56323900463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45973.56323900463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45973.56323900463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45973.56323900463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45973.56323900463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45973.56323900463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45973.56323900463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45973.56323900463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45973.56323900463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45973.56323900463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45973.56323900463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45973.56323900463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45973.56323900463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45973.56323900463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45973.56323900463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45973.56323900463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45973.56323900463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45973.56323900463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45973.56323900463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45973.56323900463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45973.56323900463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45973.56323900463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45973.56323900463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45973.56323900463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45973.56323900463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45973.56323900463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45973.56323900463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45973.56323900463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45973.56323900463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45973.56323900463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45973.56323900463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45973.56323900463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45973.56323900463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45973.56323900463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45973.56323900463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45973.56323900463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45973.56323900463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45973.56323900463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45973.56323900463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45973.56323900463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45973.56323900463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45973.56323900463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45973.56323900463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45973.56323900463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45973.56323900463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45973.56323900463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45973.56323900463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45973.56323900463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45973.56323900463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45973.56323900463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45973.56323900463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45973.56323900463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45973.56323900463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45973.56323900463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45973.56323900463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45973.56323900463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45973.56323900463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45973.56323900463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45973.56323900463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45973.56323900463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45973.56323900463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45973.56323900463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45973.56323900463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45973.56323900463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45973.56323900463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45973.56323900463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45973.56323900463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45973.56323900463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45973.56323900463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45973.56323900463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45973.56323900463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45973.56323900463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45973.56323900463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45973.56323900463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45973.56323900463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45973.56323900463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45973.56323900463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45973.56323900463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45973.56323900463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45973.56323900463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45973.56323900463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45973.56323900463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45973.56323900463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45973.56323900463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45973.56323900463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45973.56323900463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45973.56323900463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45973.56323900463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45973.56323900463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45973.56323900463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45973.56323900463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45973.56323900463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45973.56323900463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45973.56323900463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45973.56323900463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45973.56323900463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45973.56323900463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45973.56323900463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45973.56323900463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45973.56323900463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45973.56323900463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45973.56323900463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45973.56323900463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45973.56323900463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45973.56323900463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45973.56323900463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45973.56323900463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45973.56323900463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45973.56323900463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45973.56323900463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45973.56323900463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45973.56323900463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45973.56323900463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45973.56323900463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45973.56323900463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45973.56323900463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45973.56323900463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45973.56323900463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45973.56323900463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45973.56323900463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45973.56323900463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45973.56323900463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45973.56323900463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45973.56323900463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45973.56323900463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45973.56323900463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45973.56323900463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45973.56323900463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45973.56323900463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45973.56323900463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45973.56323900463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45973.56323900463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45973.56323900463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45973.56323900463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45973.56323900463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45973.56323900463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45973.56323900463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45973.56323900463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45973.56323900463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45973.56323900463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45973.56323900463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45973.56323900463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45973.56323900463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45973.56323900463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45973.56323900463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45973.56323900463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45973.56323900463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45973.56323900463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45973.56323900463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45973.56323900463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45973.56323900463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45973.56323900463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45973.56323900463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45973.56323900463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45973.56323900463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45973.56323900463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45973.56323900463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45973.56323900463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45973.56323900463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45973.56323900463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45973.56323900463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45973.56323900463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45973.56323900463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45973.56323900463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45973.56323900463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45973.56323900463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45973.56323900463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45973.56323900463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45973.56323900463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45973.56323900463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45973.56323900463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45973.56323900463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45973.56323900463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45973.56323900463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45973.56323900463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45973.56323900463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45973.56323900463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45973.56323900463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45973.56323900463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45973.56323900463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45973.56323900463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45973.56323900463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45973.56323900463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45973.56323900463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45973.56323900463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45973.56323900463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45973.56323900463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45973.56323900463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45973.56323900463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45973.56323900463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45973.56323900463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45973.56323900463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45973.56323900463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45973.56323900463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45973.56323900463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45973.56323900463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45973.56323900463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45973.56323900463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45973.56323900463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45973.56323900463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45973.56323900463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45973.56323900463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45973.56323900463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45973.56323900463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45973.56323900463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45973.56323900463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45973.56323900463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45973.56323900463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45973.56323900463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45973.56323900463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45973.56323900463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45973.56323900463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45973.56323900463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45973.56323900463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45973.56323900463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45973.56323900463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45973.56323900463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45973.56323900463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45973.56323900463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45973.56323900463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45973.56323900463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45973.56323900463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45973.56323900463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45973.56323900463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45973.56323900463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45973.56323900463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45973.56323900463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45973.56323900463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45973.56323900463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45973.56323900463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45973.56323900463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45973.56323900463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45973.56323900463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45973.56323900463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45973.56323900463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45973.56323900463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45973.56323900463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45973.56323900463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45973.56323900463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45973.56323900463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45973.56323900463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45973.56323900463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45973.56323900463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45973.56323900463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45973.56323900463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45973.56323900463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45973.56323900463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45973.56323900463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45973.56323900463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45973.56323900463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45973.56323900463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45973.56323900463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45973.56323900463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45973.56323900463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45973.56323900463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45973.56323900463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45973.56323900463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45973.56323900463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45973.56323900463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45973.56323900463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45973.56323900463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45973.56323900463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45973.56323900463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45973.56323900463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45973.56323900463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45973.56323900463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45973.56323900463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45973.56323900463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45973.56323900463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45973.56323900463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45973.56323900463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45973.56323900463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45973.56323900463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45973.56323900463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45973.56323900463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45973.56323900463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45973.56323900463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45973.56323900463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45973.56323900463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45973.56323900463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45973.56323900463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45973.56323900463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45973.56323900463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45973.56323900463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45973.56323900463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45973.56323900463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45973.56323900463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45973.56323900463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45973.56323900463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45973.56323900463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45973.56323900463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45973.56323900463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45973.56323900463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45973.56323900463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45973.56323900463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45973.56323900463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45973.56323900463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45973.56323900463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45973.56323900463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45973.56323900463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45973.56323900463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45973.56323900463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45973.56323900463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45973.56323900463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45973.56323900463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45973.56323900463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45973.56323900463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45973.56323900463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45973.56323900463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45973.56323900463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45973.56323900463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45973.56323900463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45973.56323900463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45973.56323900463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45973.56323900463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45973.56323900463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45973.56323900463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45973.56323900463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45973.56323900463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45973.56323900463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45973.56323900463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45973.56323900463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45973.56323900463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45973.56323900463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45973.56323900463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45973.56323900463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45973.56323900463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45973.56323900463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45973.56323900463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45973.56323900463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45973.56323900463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45973.56323900463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45973.56323900463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45973.56323900463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45973.56323900463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45973.56323900463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45973.56323900463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45973.56323900463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45973.56323900463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45973.56323900463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45973.56323900463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45973.56323900463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45973.56323900463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45973.56323900463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45973.56323900463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45973.56323900463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45973.56323900463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45973.56323900463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45973.56323900463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45973.56323900463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45973.56323900463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45973.56323900463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45973.56323900463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45973.56323900463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45973.56323900463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45973.56323900463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45973.56323900463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45973.56323900463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45973.56323900463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45973.56323900463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45973.56323900463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45973.56323900463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45973.56323900463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45973.56323900463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45973.56323900463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45973.56323900463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45973.56323900463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45973.56323900463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45973.56323900463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45973.56323900463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45973.56323900463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45973.56323900463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45973.56323900463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45973.56323900463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45973.56323900463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45973.56323900463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45973.56323900463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45973.56323900463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45973.56323900463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45973.56323900463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45973.56323900463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45973.56323900463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45973.56323900463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45973.56323900463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45973.56323900463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45973.56323900463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45973.56323900463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45973.56323900463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45973.56323900463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45973.56323900463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45973.56323900463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45973.56323900463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45973.56323900463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45973.56323900463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45973.56323900463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45973.56323900463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45973.56323900463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45973.56323900463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45973.56323900463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45973.56323900463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45973.56323900463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45973.56323900463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45973.56323900463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45973.56323900463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45973.56323900463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45973.56323900463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45973.56323900463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45973.56323900463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45973.56323900463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45973.56323900463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45973.56323900463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45973.56323900463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45973.56323900463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45973.56323900463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45973.56323900463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45973.56323900463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45973.56323900463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45973.56323900463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45973.56323900463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45973.56323900463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45973.56323900463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45973.56323900463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45973.56323900463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45973.56323900463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45973.56323900463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45973.56323900463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45973.56323900463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45973.56323900463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45973.56323900463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45973.56323900463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45973.56323900463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45973.56323900463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45973.56323900463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45973.56323900463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45973.56323900463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45973.56323900463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45973.56323900463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45973.56323900463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45973.56323900463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45973.56323900463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45973.56323900463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45973.56323900463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45973.56323900463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45973.56323900463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45973.56323900463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45973.56323900463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45973.56323900463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45973.56323900463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45973.56323900463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45973.56323900463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45973.56323900463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45973.56323900463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45973.56323900463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45973.56323900463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45973.56323900463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45973.56323900463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45973.56323900463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45973.56323900463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45973.56323900463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45973.56323900463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45973.56323900463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45973.56323900463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45973.56323900463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45973.56323900463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45973.56323900463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45973.56323900463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45973.56323900463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45973.56323900463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45973.56323900463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45973.56323900463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45973.56323900463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45973.56323900463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45973.56323900463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45973.56323900463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45973.56323900463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45973.56323900463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45973.56323900463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45973.56323900463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45973.56323900463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45973.56323900463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45973.56323900463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45973.56323900463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45973.56323900463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45973.56323900463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45973.56323900463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45973.56323900463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45973.56323900463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45973.56323900463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45973.56323900463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45973.56323900463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45973.56323900463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45973.56323900463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45973.56323900463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45973.56323900463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45973.56323900463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45973.56323900463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45973.56323900463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45973.56323900463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45973.56323900463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45973.56323900463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45973.56323900463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45973.56323900463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45973.56323900463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45973.56323900463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45973.56323900463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45973.56323900463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45973.56323900463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45973.56323900463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45973.56323900463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45973.56323900463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45973.56323900463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45973.56323900463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45973.56323900463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45973.56323900463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45973.56323900463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45973.56323900463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45973.56323900463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45973.56323900463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45973.56323900463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45973.56323900463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45973.56323900463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45973.56323900463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45973.56323900463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45973.56323900463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45973.56323900463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45973.56323900463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45973.56323900463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45973.56323900463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45973.56323900463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45973.56323900463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45973.56323900463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45973.56323900463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45973.56323900463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45973.56323900463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45973.56323900463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45973.56323900463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45973.56323900463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45973.56323900463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45973.56323900463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45973.56323900463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45973.56323900463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45973.56323900463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45973.56323900463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45973.56323900463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45973.56323900463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45973.56323900463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45973.56323900463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45973.56323900463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45973.56323900463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45973.56323900463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45973.56323900463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45973.56323900463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45973.56323900463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45973.56323900463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45973.56323900463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45973.56323900463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45973.56323900463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45973.56323900463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45973.56323900463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45973.56323900463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45973.56323900463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45973.56323900463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45973.56323900463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45973.56323900463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45973.56323900463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45973.56323900463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45973.56323900463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45973.56323900463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45973.56323900463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45973.56323900463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45973.56323900463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45973.56323900463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45973.56323900463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45973.56323900463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45973.56323900463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45973.56323900463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45973.56323900463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45973.56323900463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45973.56323900463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45973.56323900463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45973.56323900463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45973.56323900463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45973.56323900463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45973.56323900463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45973.56323900463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45973.56323900463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45973.56323900463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45973.56323900463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45973.56323900463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45973.56323900463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45973.56323900463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45973.56323900463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45973.56323900463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45973.56323900463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45973.56323900463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45973.56323900463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45973.56323900463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45973.56323900463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45973.56323900463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45973.56323900463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45973.56323900463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45973.56323900463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45973.56323900463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45973.56323900463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45973.56323900463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45973.56323900463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45973.56323900463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45973.56323900463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45973.56323900463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45973.56323900463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45973.56323900463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45973.56323900463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45973.56323900463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45973.56323900463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45973.56323900463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45973.56323900463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45973.56323900463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45973.56323900463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45973.56323900463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45973.56323900463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45973.56323900463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45973.56323900463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45973.56323900463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45973.56323900463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45973.56323900463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45973.56323900463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45973.56323900463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45973.56323900463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45973.56323900463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45973.56323900463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45973.56323900463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45973.56323900463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45973.56323900463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45973.56323900463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45973.56323900463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45973.56323900463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45973.56323900463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45973.56323900463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45973.56323900463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45973.56323900463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45973.56323900463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45973.56323900463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45973.56323900463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45973.56323900463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45973.56323900463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45973.56323900463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45973.56323900463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45973.56323900463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45973.56323900463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45973.56323900463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45973.56323900463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45973.56323900463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45973.56323900463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45973.56323900463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45973.56323900463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45973.56323900463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45973.56323900463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45973.56323900463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45973.56323900463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45973.56323900463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45973.56323900463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45973.56323900463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45973.56323900463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45973.56323900463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45973.56323900463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45973.56323900463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45973.56323900463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45973.56323900463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45973.56323900463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45973.56323900463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45973.56323900463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45973.56323900463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45973.56323900463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45973.56323900463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45973.56323900463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45973.56323900463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45973.56323900463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45973.56323900463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45973.56323900463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45973.56323900463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45973.56323900463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45973.56323900463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45973.56323900463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45973.56323900463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45973.56323900463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45973.56323900463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45973.56323900463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45973.56323900463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45973.56323900463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45973.56323900463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45973.56323900463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45973.56323900463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45973.56323900463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45973.56323900463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45973.56323900463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45973.56323900463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45973.56323900463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45973.56323900463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45973.56323900463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45973.56323900463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45973.56323900463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45973.56323900463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45973.56323900463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45973.56323900463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45973.56323900463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45973.56323900463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45973.56323900463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45973.56323900463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45973.56323900463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45973.56323900463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45973.56323900463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45973.56323900463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45973.56323900463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45973.56323900463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45973.56323900463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45973.56323900463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45973.56323900463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45973.56323900463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45973.56323900463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45973.56323900463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45973.56323900463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45973.56323900463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45973.56323900463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45973.56323900463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45973.56323900463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45973.56323900463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45973.56323900463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45973.56323900463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45973.56323900463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45973.56323900463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45973.56323900463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45973.56323900463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45973.56323900463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45973.56323900463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45973.56323900463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45973.56323900463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45973.56323900463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45973.56323900463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45973.56323900463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45973.56323900463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45973.56323900463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45973.56323900463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45973.56323900463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45973.56323900463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45973.56323900463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45973.56323900463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45973.56323900463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45973.56323900463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45973.56323900463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45973.56323900463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45973.56323900463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45973.56323900463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45973.56323900463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45973.56323900463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45973.56323900463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45973.56323900463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45973.56323900463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45973.56323900463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45973.56323900463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45973.56323900463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45973.56323900463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45973.56323900463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45973.56323900463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45973.56323900463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45973.56323900463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45973.56323900463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45973.56323900463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45973.56323900463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45973.56323900463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45973.56323900463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45973.56323900463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45973.56323900463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45973.56323900463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45973.56323900463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45973.56323900463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45973.56323900463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45973.56323900463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45973.56323900463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45973.56323900463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45973.56323900463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45973.56323900463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45973.56323900463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45973.56323900463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45973.56323900463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45973.56323900463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45973.56323900463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45973.56323900463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45973.56323900463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45973.56323900463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45973.56323900463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45973.56323900463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45973.56323900463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45973.56323900463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45973.56323900463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45973.56323900463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45973.56323900463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45973.56323900463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45973.56323900463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45973.56323900463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45973.56323900463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45973.56323900463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45973.56323900463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45973.56323900463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45973.56323900463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45973.56323900463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45973.56323900463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45973.56323900463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45973.56323900463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45973.56323900463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45973.56323900463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45973.56323900463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45973.56323900463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45973.56323900463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45973.56323900463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45973.56323900463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45973.56323900463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45973.56323900463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45973.56323900463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45973.56323900463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45973.56323900463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45973.56323900463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45973.56323900463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45973.56323900463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45973.56323900463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45973.56323900463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45973.56323900463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45973.56323900463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45973.56323900463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45973.56323900463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45973.56323900463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45973.56323900463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45973.56323900463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45973.56323900463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45973.56323900463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45973.56323900463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45973.56323900463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45973.56323900463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45973.56323900463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45973.56323900463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45973.56323900463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45973.56323900463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45973.56323900463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45973.56323900463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45973.56323900463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45973.56323900463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45973.56323900463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45973.56323900463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45973.56323900463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45973.56323900463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45973.56323900463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45973.56323900463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45973.56323900463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45973.56323900463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45973.56323900463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45973.56323900463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45973.56323900463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45973.56323900463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45973.56323900463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45973.56323900463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45973.56323900463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45973.56323900463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45973.56323900463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45973.56323900463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45973.56323900463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45973.56323900463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45973.56323900463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45973.56323900463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45973.56323900463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45973.56323900463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45973.56323900463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45973.56323900463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45973.56323900463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45973.56323900463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45973.56323900463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45973.56323900463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45973.56323900463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45973.56323900463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45973.56323900463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45973.56323900463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45973.56323900463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45973.56323900463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45973.56323900463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45973.56323900463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45973.56323900463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45973.56323900463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45973.56323900463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45973.56323900463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45973.56323900463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45973.56323900463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45973.56323900463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45973.56323900463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45973.56323900463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45973.56323900463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45973.56323900463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45973.56323900463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45973.56323900463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45973.56323900463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45973.56323900463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45973.56323900463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45973.56323900463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45973.56323900463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45973.56323900463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45973.56323900463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45973.56323900463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45973.56323900463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45973.56323900463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45973.56323900463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45973.56323900463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45973.56323900463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45973.56323900463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45973.56323900463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45973.56323900463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45973.56323900463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45973.56323900463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45973.56323900463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45973.56323900463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45973.56323900463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45973.56323900463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45973.56323900463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45973.56323900463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45973.56323900463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45973.56323900463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45973.56323900463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270.08252141203411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0.15468576388957445</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9.7567708333372138E-2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45973.56323900463</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R4</v>
      </c>
      <c r="C6" s="94">
        <v>2</v>
      </c>
      <c r="D6" s="92" t="s">
        <v>36720</v>
      </c>
      <c r="E6" s="95" t="s">
        <v>39021</v>
      </c>
      <c r="F6" s="96">
        <v>45973.539629629631</v>
      </c>
      <c r="G6" s="97">
        <f ca="1">IFERROR(NOW()-F6,"")</f>
        <v>2.3609374999068677E-2</v>
      </c>
      <c r="H6" s="96">
        <v>45973.530185185184</v>
      </c>
      <c r="I6" s="135" t="str">
        <f>IFERROR(VLOOKUP(D6,DB!A:F,6,0),"")</f>
        <v>SCECO</v>
      </c>
      <c r="J6" s="135" t="str">
        <f>IFERROR(VLOOKUP(D6,DB!A:G,7,0),"")</f>
        <v>Good</v>
      </c>
      <c r="K6" s="98" t="s">
        <v>39115</v>
      </c>
      <c r="L6" s="92" t="str">
        <f>IFERROR(VLOOKUP(D6,DB!A:I,9,0),"")</f>
        <v>Latis</v>
      </c>
    </row>
    <row r="7" spans="1:16" ht="15" customHeight="1">
      <c r="A7" s="135"/>
      <c r="B7" s="135" t="str">
        <f>IFERROR(VLOOKUP(D7,DB!A:K,11,0),"")</f>
        <v/>
      </c>
      <c r="C7" s="94"/>
      <c r="D7" s="92"/>
      <c r="E7" s="95"/>
      <c r="F7" s="96"/>
      <c r="G7" s="97">
        <f ca="1">IFERROR(NOW()-F7,"")</f>
        <v>45973.56323900463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45973.56323900463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45973.56323900463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45973.56323900463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45973.56323900463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45973.56323900463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45973.56323900463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45973.56323900463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45973.56323900463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45973.56323900463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45973.56323900463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45973.56323900463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45973.56323900463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45973.56323900463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45973.56323900463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45973.56323900463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45973.56323900463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45973.56323900463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45973.56323900463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45973.56323900463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45973.56323900463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45973.56323900463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45973.56323900463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45973.56323900463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45973.56323900463</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45973.56323900463</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45973.56323900463</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45973.56323900463</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45973.56323900463</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45973.56323900463</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45973.56323900463</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45973.56323900463</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81.731178819441993</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47.374361689813668</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23" ca="1" si="1">IFERROR(NOW()-F4,"")</f>
        <v>24.9021278935179</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ca="1" si="1"/>
        <v>45973.56323900463</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45973.56323900463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45973.56323900463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45973.56323900463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45973.56323900463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45973.56323900463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45973.56323900463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45973.56323900463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45973.56323900463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45973.56323900463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45973.56323900463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45973.56323900463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45973.56323900463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45973.56323900463</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45973.56323900463</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45973.56323900463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45973.56323900463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45973.56323900463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45973.56323900463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45973.56323900463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45973.56323900463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45973.56323900463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45973.56323900463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45973.56323900463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45973.56323900463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45973.56323900463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45973.56323900463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45973.56323900463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45973.56323900463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45973.56323900463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45973.56323900463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45973.56323900463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45973.56323900463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45973.56323900463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45973.56323900463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45973.56323900463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45973.56323900463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45973.56323900463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45973.56323900463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45973.56323900463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45973.56323900463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45973.56323900463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45973.56323900463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45973.56323900463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45973.56323900463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45973.56323900463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45973.56323900463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45973.56323900463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45973.56323900463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45973.56323900463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45973.56323900463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45973.56323900463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45973.56323900463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45973.56323900463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45973.56323900463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45973.56323900463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45973.56323900463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45973.56323900463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45973.56323900463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45973.56323900463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45973.56323900463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45973.56323900463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45973.56323900463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45973.56323900463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45973.56323900463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45973.56323900463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45973.56323900463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45973.56323900463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45973.56323900463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45973.56323900463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45973.56323900463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45973.56323900463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45973.56323900463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45973.56323900463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45973.56323900463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45973.56323900463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45973.56323900463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45973.56323900463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45973.56323900463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45973.56323900463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45973.56323900463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45973.56323900463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45973.56323900463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45973.56323900463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45973.56323900463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45973.56323900463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45973.56323900463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45973.56323900463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45973.56323900463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45973.56323900463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45973.56323900463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45973.56323900463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45973.56323900463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45973.56323900463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45973.56323900463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45973.56323900463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45973.56323900463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45973.56323900463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45973.56323900463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45973.56323900463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45973.56323900463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45973.56323900463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45973.56323900463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45973.56323900463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45973.56323900463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45973.56323900463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45973.56323900463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45973.56323900463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45973.56323900463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45973.56323900463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45973.56323900463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45973.56323900463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45973.56323900463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45973.56323900463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45973.56323900463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45973.56323900463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45973.56323900463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45973.56323900463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45973.56323900463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45973.56323900463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45973.56323900463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45973.56323900463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45973.56323900463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45973.56323900463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45973.56323900463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45973.56323900463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45973.56323900463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45973.56323900463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45973.56323900463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45973.56323900463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45973.56323900463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45973.56323900463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45973.56323900463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45973.56323900463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45973.56323900463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45973.56323900463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45973.56323900463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45973.56323900463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45973.56323900463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45973.56323900463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45973.56323900463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45973.56323900463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45973.56323900463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45973.56323900463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45973.56323900463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45973.56323900463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45973.56323900463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45973.56323900463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45973.56323900463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45973.56323900463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45973.56323900463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45973.56323900463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45973.56323900463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45973.56323900463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45973.56323900463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45973.56323900463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45973.56323900463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45973.56323900463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45973.56323900463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45973.56323900463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45973.56323900463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45973.56323900463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45973.56323900463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45973.56323900463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45973.56323900463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45973.56323900463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45973.56323900463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45973.56323900463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45973.56323900463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45973.56323900463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45973.56323900463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45973.56323900463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45973.56323900463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45973.56323900463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45973.56323900463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45973.56323900463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45973.56323900463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45973.56323900463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45973.56323900463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45973.56323900463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45973.56323900463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45973.56323900463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45973.56323900463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45973.56323900463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45973.56323900463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45973.56323900463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45973.56323900463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45973.56323900463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45973.56323900463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45973.56323900463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45973.56323900463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45973.56323900463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45973.56323900463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45973.56323900463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45973.56323900463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45973.56323900463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45973.56323900463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45973.56323900463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45973.56323900463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45973.56323900463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45973.56323900463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45973.56323900463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45973.56323900463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45973.56323900463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45973.56323900463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45973.56323900463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45973.56323900463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45973.56323900463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45973.56323900463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45973.56323900463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45973.56323900463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45973.56323900463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45973.56323900463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45973.56323900463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45973.56323900463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45973.56323900463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45973.56323900463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45973.56323900463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45973.56323900463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45973.56323900463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45973.56323900463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45973.56323900463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45973.56323900463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45973.56323900463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45973.56323900463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45973.56323900463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45973.56323900463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45973.56323900463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45973.56323900463</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6"/>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3" t="s">
        <v>39124</v>
      </c>
      <c r="B2" s="141" t="str">
        <f>IFERROR(VLOOKUP(D2,DB!A:K,11,0),"")</f>
        <v>R6</v>
      </c>
      <c r="C2" s="142">
        <v>1</v>
      </c>
      <c r="D2" s="141" t="s">
        <v>30913</v>
      </c>
      <c r="E2" s="124" t="s">
        <v>39021</v>
      </c>
      <c r="F2" s="162">
        <v>45973.331250000003</v>
      </c>
      <c r="G2" s="105">
        <f t="shared" ref="G2:G58" ca="1" si="0">IFERROR(NOW()-F2,"-")</f>
        <v>0.23198900462739402</v>
      </c>
      <c r="H2" s="143">
        <v>45973.190428240741</v>
      </c>
      <c r="I2" s="141" t="str">
        <f>IFERROR(VLOOKUP(D2,DB!A:F,6,0),"")</f>
        <v>SCECO</v>
      </c>
      <c r="J2" s="141" t="str">
        <f>IFERROR(VLOOKUP(D2,DB!A:G,7,0),"")</f>
        <v>Good</v>
      </c>
      <c r="K2" s="144" t="s">
        <v>39125</v>
      </c>
      <c r="L2" s="145" t="str">
        <f>IFERROR(VLOOKUP(D2,DB!A:I,9,0),"")</f>
        <v>Latis</v>
      </c>
    </row>
    <row r="3" spans="1:16382" ht="31.5" customHeight="1">
      <c r="A3" s="163" t="s">
        <v>39126</v>
      </c>
      <c r="B3" s="141" t="str">
        <f>IFERROR(VLOOKUP(D3,DB!A:K,11,0),"")</f>
        <v>R6</v>
      </c>
      <c r="C3" s="142">
        <v>3</v>
      </c>
      <c r="D3" s="141" t="s">
        <v>36913</v>
      </c>
      <c r="E3" s="124" t="s">
        <v>39100</v>
      </c>
      <c r="F3" s="143">
        <v>45973.516539351855</v>
      </c>
      <c r="G3" s="105">
        <f t="shared" ca="1" si="0"/>
        <v>4.669965277571464E-2</v>
      </c>
      <c r="H3" s="143">
        <v>45973.508391203701</v>
      </c>
      <c r="I3" s="141" t="str">
        <f>IFERROR(VLOOKUP(D3,DB!A:F,6,0),"")</f>
        <v>SCECO</v>
      </c>
      <c r="J3" s="141" t="str">
        <f>IFERROR(VLOOKUP(D3,DB!A:G,7,0),"")</f>
        <v>Vandalized</v>
      </c>
      <c r="K3" s="144" t="s">
        <v>39127</v>
      </c>
      <c r="L3" s="145" t="str">
        <f>IFERROR(VLOOKUP(D3,DB!A:I,9,0),"")</f>
        <v>Latis</v>
      </c>
    </row>
    <row r="4" spans="1:16382" ht="31.5" customHeight="1">
      <c r="A4" s="140" t="s">
        <v>39128</v>
      </c>
      <c r="B4" s="141" t="str">
        <f>IFERROR(VLOOKUP(D4,DB!A:K,11,0),"")</f>
        <v>R6</v>
      </c>
      <c r="C4" s="142">
        <v>1</v>
      </c>
      <c r="D4" s="141" t="s">
        <v>35305</v>
      </c>
      <c r="E4" s="124" t="s">
        <v>39100</v>
      </c>
      <c r="F4" s="143"/>
      <c r="G4" s="105">
        <f t="shared" ca="1" si="0"/>
        <v>45973.56323900463</v>
      </c>
      <c r="H4" s="143">
        <v>45973.508391203701</v>
      </c>
      <c r="I4" s="141" t="str">
        <f>IFERROR(VLOOKUP(D4,DB!A:F,6,0),"")</f>
        <v>SCECO</v>
      </c>
      <c r="J4" s="141" t="str">
        <f>IFERROR(VLOOKUP(D4,DB!A:G,7,0),"")</f>
        <v>Vandalized</v>
      </c>
      <c r="K4" s="144" t="s">
        <v>39129</v>
      </c>
      <c r="L4" s="145" t="str">
        <f>IFERROR(VLOOKUP(D4,DB!A:I,9,0),"")</f>
        <v>Latis</v>
      </c>
    </row>
    <row r="5" spans="1:16382" ht="31.5" customHeight="1">
      <c r="A5" s="140"/>
      <c r="B5" s="141" t="str">
        <f>IFERROR(VLOOKUP(D5,DB!A:K,11,0),"")</f>
        <v/>
      </c>
      <c r="C5" s="142"/>
      <c r="D5" s="141"/>
      <c r="E5" s="124"/>
      <c r="F5" s="143"/>
      <c r="G5" s="105">
        <f t="shared" ca="1" si="0"/>
        <v>45973.56323900463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45973.56323900463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45973.56323900463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45973.56323900463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45973.56323900463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45973.56323900463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45973.56323900463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45973.56323900463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45973.56323900463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45973.56323900463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45973.56323900463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45973.56323900463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45973.56323900463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45973.56323900463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45973.56323900463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45973.56323900463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45973.56323900463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45973.56323900463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45973.56323900463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45973.56323900463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45973.56323900463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45973.56323900463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45973.56323900463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45973.56323900463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45973.56323900463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45973.56323900463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45973.56323900463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45973.56323900463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45973.56323900463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45973.56323900463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45973.56323900463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45973.56323900463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45973.56323900463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45973.56323900463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45973.56323900463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45973.56323900463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45973.56323900463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45973.56323900463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45973.56323900463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45973.56323900463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45973.56323900463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45973.56323900463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45973.56323900463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45973.56323900463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45973.56323900463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45973.56323900463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45973.56323900463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45973.56323900463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45973.56323900463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45973.56323900463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45973.56323900463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45973.56323900463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45973.56323900463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45973.56323900463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ref="G59:G122" ca="1" si="1">IFERROR(NOW()-F59,"-")</f>
        <v>45973.56323900463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45973.56323900463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45973.56323900463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45973.56323900463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45973.56323900463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45973.56323900463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45973.56323900463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45973.56323900463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45973.56323900463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45973.56323900463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45973.56323900463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45973.56323900463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45973.56323900463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45973.56323900463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45973.56323900463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45973.56323900463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45973.56323900463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45973.56323900463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45973.56323900463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45973.56323900463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45973.56323900463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45973.56323900463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45973.56323900463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45973.56323900463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45973.56323900463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45973.56323900463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45973.56323900463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45973.56323900463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45973.56323900463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45973.56323900463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45973.56323900463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45973.56323900463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45973.56323900463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45973.56323900463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45973.56323900463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45973.56323900463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45973.56323900463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45973.56323900463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45973.56323900463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45973.56323900463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45973.56323900463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45973.56323900463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45973.56323900463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45973.56323900463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45973.56323900463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45973.56323900463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45973.56323900463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45973.56323900463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45973.56323900463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45973.56323900463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45973.56323900463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45973.56323900463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45973.56323900463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45973.56323900463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45973.56323900463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45973.56323900463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45973.56323900463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45973.56323900463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45973.56323900463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45973.56323900463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45973.56323900463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45973.56323900463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45973.56323900463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45973.56323900463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ref="G123:G156" ca="1" si="2">IFERROR(NOW()-F123,"-")</f>
        <v>45973.56323900463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45973.56323900463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45973.56323900463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45973.56323900463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45973.56323900463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45973.56323900463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45973.56323900463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45973.56323900463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45973.56323900463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45973.56323900463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45973.56323900463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45973.56323900463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45973.56323900463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45973.56323900463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45973.56323900463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45973.56323900463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45973.56323900463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45973.56323900463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45973.56323900463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45973.56323900463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45973.56323900463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45973.56323900463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45973.56323900463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45973.56323900463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45973.56323900463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45973.56323900463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45973.56323900463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45973.56323900463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45973.56323900463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45973.56323900463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45973.56323900463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45973.56323900463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45973.56323900463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45973.56323900463</v>
      </c>
      <c r="H156" s="143"/>
      <c r="I156" s="141" t="str">
        <f>IFERROR(VLOOKUP(D156,DB!A:F,6,0),"")</f>
        <v/>
      </c>
      <c r="J156" s="141" t="str">
        <f>IFERROR(VLOOKUP(D156,DB!A:G,7,0),"")</f>
        <v/>
      </c>
      <c r="K156" s="144"/>
      <c r="L156" s="145" t="str">
        <f>IFERROR(VLOOKUP(D156,DB!A:I,9,0),"")</f>
        <v/>
      </c>
    </row>
  </sheetData>
  <dataValidations count="2">
    <dataValidation allowBlank="1" showInputMessage="1" showErrorMessage="1" sqref="E1" xr:uid="{9E1BC488-8814-4F8A-8DBE-742B3278AB71}"/>
    <dataValidation type="list" allowBlank="1" showInputMessage="1" showErrorMessage="1" sqref="E2:E1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