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848" documentId="120_S{2AC9BD13-BADA-5192-A53E-5A8FF88502F6}" xr6:coauthVersionLast="47" xr6:coauthVersionMax="47" xr10:uidLastSave="{60673BBC-4DBF-466D-83B2-38AB937C4D9C}"/>
  <bookViews>
    <workbookView xWindow="-120" yWindow="-120" windowWidth="38640" windowHeight="21120"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48" i="4"/>
  <c r="L49" i="4"/>
  <c r="L50" i="4"/>
  <c r="L51" i="4"/>
  <c r="J48" i="4"/>
  <c r="J49" i="4"/>
  <c r="J50" i="4"/>
  <c r="J51" i="4"/>
  <c r="I48" i="4"/>
  <c r="I49" i="4"/>
  <c r="I50" i="4"/>
  <c r="I51" i="4"/>
  <c r="B48" i="4"/>
  <c r="B49" i="4"/>
  <c r="B50" i="4"/>
  <c r="B5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L45" i="4"/>
  <c r="L46" i="4"/>
  <c r="L47" i="4"/>
  <c r="J45" i="4"/>
  <c r="J46" i="4"/>
  <c r="J47" i="4"/>
  <c r="I45" i="4"/>
  <c r="I46" i="4"/>
  <c r="I47" i="4"/>
  <c r="B45" i="4"/>
  <c r="B46" i="4"/>
  <c r="B47" i="4"/>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I2" i="9"/>
  <c r="I3" i="9"/>
  <c r="I4" i="9"/>
  <c r="I5" i="9"/>
  <c r="I6" i="9"/>
  <c r="I7" i="9"/>
  <c r="I8" i="9"/>
  <c r="I9" i="9"/>
  <c r="I10" i="9"/>
  <c r="I11" i="9"/>
  <c r="I12" i="9"/>
  <c r="I13" i="9"/>
  <c r="I14" i="9"/>
  <c r="I15" i="9"/>
  <c r="I16" i="9"/>
  <c r="I17" i="9"/>
  <c r="I18" i="9"/>
  <c r="I19" i="9"/>
  <c r="I2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<sst xmlns="http://schemas.openxmlformats.org/spreadsheetml/2006/main" count="180286" uniqueCount="39125">
  <si>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</si>
  <si>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</si>
  <si>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</si>
  <si>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</si>
  <si>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</si>
  <si>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</si>
  <si>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</si>
  <si>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</si>
  <si>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</si>
  <si>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</si>
  <si>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</si>
  <si>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</si>
  <si>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</si>
  <si>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</si>
  <si>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</si>
  <si>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</si>
  <si>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</si>
  <si>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</si>
  <si>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</si>
  <si>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</si>
  <si>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</si>
  <si>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</si>
  <si>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</si>
  <si>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</si>
  <si>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</si>
  <si>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</si>
  <si>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</si>
  <si>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</si>
  <si>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</si>
  <si>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</si>
  <si>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</si>
  <si>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</si>
  <si>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</si>
  <si>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</si>
  <si>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</si>
  <si>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</si>
  <si>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</si>
  <si>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</si>
  <si>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</si>
  <si>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</si>
  <si>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</si>
  <si>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</si>
  <si>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</si>
  <si>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</si>
  <si>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</si>
  <si>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</si>
  <si>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</si>
  <si>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</si>
  <si>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</si>
  <si>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</si>
  <si>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</si>
  <si>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</si>
  <si>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</si>
  <si>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</si>
  <si>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</si>
  <si>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</si>
  <si>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</si>
  <si>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</si>
  <si>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</si>
  <si>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</si>
  <si>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</si>
  <si>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</si>
  <si>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</si>
  <si>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</si>
  <si>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</si>
  <si>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</si>
  <si>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</si>
  <si>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</si>
  <si>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</si>
  <si>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</si>
  <si>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</si>
  <si>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</si>
  <si>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</si>
  <si>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</si>
  <si>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</si>
  <si>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</si>
  <si>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</si>
  <si>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</si>
  <si>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</si>
  <si>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</si>
  <si>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</si>
  <si>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</si>
  <si>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</si>
  <si>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</si>
  <si>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</si>
  <si>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</si>
  <si>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</si>
  <si>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</si>
  <si>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</si>
  <si>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</si>
  <si>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</si>
  <si>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</si>
  <si>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</si>
  <si>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</si>
  <si>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</si>
  <si>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</si>
  <si>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</si>
  <si>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</si>
  <si>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</si>
  <si>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</si>
  <si>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</si>
  <si>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</si>
  <si>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</si>
  <si>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</si>
  <si>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</si>
  <si>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</si>
  <si>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</si>
  <si>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</si>
  <si>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</si>
  <si>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</si>
  <si>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</si>
  <si>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</si>
  <si>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</si>
  <si>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</si>
  <si>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</si>
  <si>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</si>
  <si>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</si>
  <si>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</si>
  <si>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</si>
  <si>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</si>
  <si>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</si>
  <si>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</si>
  <si>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</si>
  <si>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</si>
  <si>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</si>
  <si>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</si>
  <si>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</si>
  <si>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</si>
  <si>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</si>
  <si>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</si>
  <si>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</si>
  <si>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</si>
  <si>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</si>
  <si>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</si>
  <si>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</si>
  <si>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</si>
  <si>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</si>
  <si>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</si>
  <si>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</si>
  <si>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</si>
  <si>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</si>
  <si>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</si>
  <si>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</si>
  <si>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</si>
  <si>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</si>
  <si>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</si>
  <si>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</si>
  <si>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</si>
  <si>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</si>
  <si>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</si>
  <si>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</si>
  <si>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</si>
  <si>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</si>
  <si>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</si>
  <si>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</si>
  <si>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</si>
  <si>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</si>
  <si>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</si>
  <si>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</si>
  <si>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</si>
  <si>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</si>
  <si>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</si>
  <si>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</si>
  <si>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</si>
  <si>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</si>
  <si>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</si>
  <si>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</si>
  <si>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</si>
  <si>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</si>
  <si>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</si>
  <si>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</si>
  <si>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</si>
  <si>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</si>
  <si>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</si>
  <si>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</si>
  <si>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</si>
  <si>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</si>
  <si>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</si>
  <si>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</si>
  <si>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</si>
  <si>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</si>
  <si>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</si>
  <si>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</si>
  <si>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</si>
  <si>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</si>
  <si>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</si>
  <si>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</si>
  <si>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</si>
  <si>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</si>
  <si>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</si>
  <si>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</si>
  <si>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</si>
  <si>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</si>
  <si>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</si>
  <si>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</si>
  <si>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</si>
  <si>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</si>
  <si>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</si>
  <si>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</si>
  <si>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</si>
  <si>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</si>
  <si>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</si>
  <si>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</si>
  <si>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</si>
  <si>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</si>
  <si>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</si>
  <si>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</si>
  <si>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</si>
  <si>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</si>
  <si>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</si>
  <si>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</si>
  <si>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</si>
  <si>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</si>
  <si>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</si>
  <si>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</si>
  <si>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</si>
  <si>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</si>
  <si>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</si>
  <si>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</si>
  <si>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</si>
  <si>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</si>
  <si>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</si>
  <si>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</si>
  <si>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</si>
  <si>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</si>
  <si>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</si>
  <si>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</si>
  <si>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</si>
  <si>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</si>
  <si>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</si>
  <si>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</si>
  <si>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</si>
  <si>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</si>
  <si>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</si>
  <si>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</si>
  <si>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</si>
  <si>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</si>
  <si>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</si>
  <si>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</si>
  <si>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</si>
  <si>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</si>
  <si>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</si>
  <si>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</si>
  <si>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</si>
  <si>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</si>
  <si>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</si>
  <si>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</si>
  <si>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</si>
  <si>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</si>
  <si>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</si>
  <si>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</si>
  <si>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</si>
  <si>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</si>
  <si>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</si>
  <si>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</si>
  <si>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</si>
  <si>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</si>
  <si>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</si>
  <si>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</si>
  <si>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</si>
  <si>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</si>
  <si>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</si>
  <si>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</si>
  <si>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</si>
  <si>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</si>
  <si>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</si>
  <si>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</si>
  <si>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</si>
  <si>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</si>
  <si>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</si>
  <si>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</si>
  <si>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</si>
  <si>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</si>
  <si>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</si>
  <si>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</si>
  <si>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</si>
  <si>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</si>
  <si>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</si>
  <si>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</si>
  <si>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</si>
  <si>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</si>
  <si>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</si>
  <si>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</si>
  <si>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</si>
  <si>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</si>
  <si>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</si>
  <si>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</si>
  <si>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</si>
  <si>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</si>
  <si>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</si>
  <si>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</si>
  <si>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</si>
  <si>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</si>
  <si>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</si>
  <si>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</si>
  <si>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</si>
  <si>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</si>
  <si>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</si>
  <si>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</si>
  <si>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</si>
  <si>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</si>
  <si>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</si>
  <si>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</si>
  <si>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</si>
  <si>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</si>
  <si>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</si>
  <si>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</si>
  <si>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</si>
  <si>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</si>
  <si>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</si>
  <si>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</si>
  <si>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</si>
  <si>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</si>
  <si>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</si>
  <si>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</si>
  <si>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</si>
  <si>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</si>
  <si>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</si>
  <si>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</si>
  <si>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</si>
  <si>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</si>
  <si>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</si>
  <si>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</si>
  <si>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</si>
  <si>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</si>
  <si>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</si>
  <si>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</si>
  <si>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</si>
  <si>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</si>
  <si>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</si>
  <si>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</si>
  <si>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</si>
  <si>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</si>
  <si>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</si>
  <si>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</si>
  <si>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</si>
  <si>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</si>
  <si>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</si>
  <si>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</si>
  <si>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</si>
  <si>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</si>
  <si>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</si>
  <si>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</si>
  <si>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</si>
  <si>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</si>
  <si>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</si>
  <si>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</si>
  <si>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</si>
  <si>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</si>
  <si>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</si>
  <si>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</si>
  <si>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</si>
  <si>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</si>
  <si>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</si>
  <si>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</si>
  <si>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</si>
  <si>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</si>
  <si>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</si>
  <si>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</si>
  <si>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</si>
  <si>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</si>
  <si>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</si>
  <si>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</si>
  <si>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</si>
  <si>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</si>
  <si>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</si>
  <si>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</si>
  <si>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</si>
  <si>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</si>
  <si>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</si>
  <si>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</si>
  <si>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</si>
  <si>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</si>
  <si>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</si>
  <si>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</si>
  <si>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</si>
  <si>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</si>
  <si>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</si>
  <si>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</si>
  <si>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</si>
  <si>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</si>
  <si>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</si>
  <si>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</si>
  <si>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</si>
  <si>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</si>
  <si>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</si>
  <si>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</si>
  <si>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</si>
  <si>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</si>
  <si>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</si>
  <si>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</si>
  <si>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</si>
  <si>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</si>
  <si>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</si>
  <si>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</si>
  <si>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</si>
  <si>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</si>
  <si>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</si>
  <si>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</si>
  <si>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</si>
  <si>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</si>
  <si>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</si>
  <si>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</si>
  <si>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</si>
  <si>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</si>
  <si>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</si>
  <si>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</si>
  <si>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</si>
  <si>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</si>
  <si>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</si>
  <si>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</si>
  <si>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</si>
  <si>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</si>
  <si>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</si>
  <si>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</si>
  <si>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</si>
  <si>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</si>
  <si>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</si>
  <si>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</si>
  <si>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</si>
  <si>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</si>
  <si>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</si>
  <si>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</si>
  <si>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</si>
  <si>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</si>
  <si>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</si>
  <si>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</si>
  <si>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</si>
  <si>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</si>
  <si>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</si>
  <si>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</si>
  <si>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</si>
  <si>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</si>
  <si>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</si>
  <si>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</si>
  <si>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</si>
  <si>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</si>
  <si>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</si>
  <si>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</si>
  <si>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</si>
  <si>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</si>
  <si>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</si>
  <si>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</si>
  <si>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</si>
  <si>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</si>
  <si>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</si>
  <si>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</si>
  <si>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</si>
  <si>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</si>
  <si>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</si>
  <si>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</si>
  <si>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</si>
  <si>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</si>
  <si>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</si>
  <si>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</si>
  <si>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</si>
  <si>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</si>
  <si>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</si>
  <si>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</si>
  <si>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</si>
  <si>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</si>
  <si>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</si>
  <si>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</si>
  <si>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</si>
  <si>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</si>
  <si>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</si>
  <si>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</si>
  <si>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</si>
  <si>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</si>
  <si>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</si>
  <si>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</si>
  <si>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</si>
  <si>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</si>
  <si>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</si>
  <si>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</si>
  <si>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</si>
  <si>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</si>
  <si>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</si>
  <si>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</si>
  <si>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</si>
  <si>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</si>
  <si>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</si>
  <si>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</si>
  <si>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</si>
  <si>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</si>
  <si>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</si>
  <si>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</si>
  <si>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</si>
  <si>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</si>
  <si>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</si>
  <si>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</si>
  <si>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</si>
  <si>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</si>
  <si>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</si>
  <si>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</si>
  <si>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</si>
  <si>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</si>
  <si>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</si>
  <si>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</si>
  <si>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</si>
  <si>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</si>
  <si>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</si>
  <si>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</si>
  <si>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</si>
  <si>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</si>
  <si>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</si>
  <si>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</si>
  <si>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</si>
  <si>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</si>
  <si>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</si>
  <si>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</si>
  <si>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</si>
  <si>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</si>
  <si>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</si>
  <si>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</si>
  <si>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</si>
  <si>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</si>
  <si>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</si>
  <si>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</si>
  <si>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</si>
  <si>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</si>
  <si>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</si>
  <si>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</si>
  <si>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</si>
  <si>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</si>
  <si>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</si>
  <si>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</si>
  <si>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</si>
  <si>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</si>
  <si>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</si>
  <si>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</si>
  <si>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</si>
  <si>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</si>
  <si>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</si>
  <si>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</si>
  <si>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</si>
  <si>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</si>
  <si>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</si>
  <si>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</si>
  <si>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</si>
  <si>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</si>
  <si>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</si>
  <si>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</si>
  <si>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</si>
  <si>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</si>
  <si>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</si>
  <si>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</si>
  <si>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</si>
  <si>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</si>
  <si>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</si>
  <si>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</si>
  <si>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</si>
  <si>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</si>
  <si>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</si>
  <si>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</si>
  <si>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</si>
  <si>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</si>
  <si>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</si>
  <si>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</si>
  <si>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</si>
  <si>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</si>
  <si>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</si>
  <si>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</si>
  <si>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</si>
  <si>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</si>
  <si>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</si>
  <si>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</si>
  <si>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</si>
  <si>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</si>
  <si>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</si>
  <si>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</si>
  <si>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</si>
  <si>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</si>
  <si>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</si>
  <si>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</si>
  <si>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</si>
  <si>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</si>
  <si>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</si>
  <si>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</si>
  <si>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</si>
  <si>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</si>
  <si>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</si>
  <si>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</si>
  <si>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</si>
  <si>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</si>
  <si>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</si>
  <si>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</si>
  <si>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</si>
  <si>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</si>
  <si>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</si>
  <si>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</si>
  <si>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</si>
  <si>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</si>
  <si>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</si>
  <si>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</si>
  <si>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</si>
  <si>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</si>
  <si>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</si>
  <si>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</si>
  <si>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</si>
  <si>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</si>
  <si>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</si>
  <si>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</si>
  <si>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</si>
  <si>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</si>
  <si>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</si>
  <si>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</si>
  <si>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</si>
  <si>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</si>
  <si>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</si>
  <si>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</si>
  <si>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</si>
  <si>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</si>
  <si>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</si>
  <si>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</si>
  <si>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</si>
  <si>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</si>
  <si>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</si>
  <si>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</si>
  <si>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</si>
  <si>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</si>
  <si>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</si>
  <si>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</si>
  <si>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</si>
  <si>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</si>
  <si>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</si>
  <si>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</si>
  <si>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</si>
  <si>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</si>
  <si>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</si>
  <si>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</si>
  <si>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</si>
  <si>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</si>
  <si>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</si>
  <si>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</si>
  <si>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</si>
  <si>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</si>
  <si>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</si>
  <si>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</si>
  <si>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</si>
  <si>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</si>
  <si>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</si>
  <si>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</si>
  <si>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</si>
  <si>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</si>
  <si>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</si>
  <si>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</si>
  <si>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</si>
  <si>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</si>
  <si>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</si>
  <si>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</si>
  <si>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</si>
  <si>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</si>
  <si>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</si>
  <si>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</si>
  <si>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</si>
  <si>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</si>
  <si>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</si>
  <si>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</si>
  <si>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</si>
  <si>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</si>
  <si>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</si>
  <si>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</si>
  <si>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</si>
  <si>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</si>
  <si>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</si>
  <si>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</si>
  <si>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</si>
  <si>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</si>
  <si>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</si>
  <si>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</si>
  <si>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</si>
  <si>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</si>
  <si>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</si>
  <si>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</si>
  <si>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</si>
  <si>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</si>
  <si>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</si>
  <si>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</si>
  <si>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</si>
  <si>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</si>
  <si>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</si>
  <si>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</si>
  <si>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</si>
  <si>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</si>
  <si>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</si>
  <si>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</si>
  <si>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</si>
  <si>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</si>
  <si>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</si>
  <si>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</si>
  <si>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</si>
  <si>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</si>
  <si>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</si>
  <si>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</si>
  <si>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</si>
  <si>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</si>
  <si>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</si>
  <si>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</si>
  <si>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</si>
  <si>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</si>
  <si>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</si>
  <si>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</si>
  <si>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</si>
  <si>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</si>
  <si>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</si>
  <si>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</si>
  <si>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</si>
  <si>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</si>
  <si>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</si>
  <si>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</si>
  <si>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</si>
  <si>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</si>
  <si>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</si>
  <si>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</si>
  <si>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</si>
  <si>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</si>
  <si>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</si>
  <si>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</si>
  <si>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</si>
  <si>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</si>
  <si>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</si>
  <si>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</si>
  <si>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</si>
  <si>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</si>
  <si>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</si>
  <si>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</si>
  <si>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</si>
  <si>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</si>
  <si>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</si>
  <si>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</si>
  <si>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</si>
  <si>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</si>
  <si>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</si>
  <si>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</si>
  <si>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</si>
  <si>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</si>
  <si>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</si>
  <si>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</si>
  <si>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</si>
  <si>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</si>
  <si>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</si>
  <si>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</si>
  <si>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</si>
  <si>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</si>
  <si>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</si>
  <si>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</si>
  <si>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</si>
  <si>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</si>
  <si>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</si>
  <si>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</si>
  <si>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</si>
  <si>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</si>
  <si>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</si>
  <si>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</si>
  <si>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</si>
  <si>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</si>
  <si>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</si>
  <si>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</si>
  <si>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</si>
  <si>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</si>
  <si>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</si>
  <si>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</si>
  <si>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</si>
  <si>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</si>
  <si>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</si>
  <si>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</si>
  <si>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</si>
  <si>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</si>
  <si>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</si>
  <si>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</si>
  <si>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</si>
  <si>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</si>
  <si>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</si>
  <si>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</si>
  <si>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</si>
  <si>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</si>
  <si>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</si>
  <si>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</si>
  <si>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</si>
  <si>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</si>
  <si>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</si>
  <si>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</si>
  <si>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</si>
  <si>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</si>
  <si>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</si>
  <si>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</si>
  <si>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</si>
  <si>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</si>
  <si>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</si>
  <si>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</si>
  <si>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</si>
  <si>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</si>
  <si>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</si>
  <si>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</si>
  <si>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</si>
  <si>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</si>
  <si>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</si>
  <si>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</si>
  <si>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</si>
  <si>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</si>
  <si>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</si>
  <si>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</si>
  <si>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</si>
  <si>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</si>
  <si>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</si>
  <si>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</si>
  <si>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</si>
  <si>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</si>
  <si>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</si>
  <si>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</si>
  <si>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</si>
  <si>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</si>
  <si>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</si>
  <si>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</si>
  <si>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</si>
  <si>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</si>
  <si>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</si>
  <si>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</si>
  <si>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</si>
  <si>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</si>
  <si>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</si>
  <si>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</si>
  <si>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</si>
  <si>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</si>
  <si>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</si>
  <si>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</si>
  <si>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</si>
  <si>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</si>
  <si>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</si>
  <si>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</si>
  <si>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</si>
  <si>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</si>
  <si>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</si>
  <si>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</si>
  <si>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</si>
  <si>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</si>
  <si>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</si>
  <si>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</si>
  <si>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</si>
  <si>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</si>
  <si>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</si>
  <si>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</si>
  <si>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</si>
  <si>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</si>
  <si>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</si>
  <si>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</si>
  <si>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</si>
  <si>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</si>
  <si>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</si>
  <si>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</si>
  <si>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</si>
  <si>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</si>
  <si>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</si>
  <si>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</si>
  <si>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</si>
  <si>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</si>
  <si>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</si>
  <si>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</si>
  <si>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</si>
  <si>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</si>
  <si>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</si>
  <si>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</si>
  <si>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</si>
  <si>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</si>
  <si>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</si>
  <si>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</si>
  <si>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</si>
  <si>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</si>
  <si>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</si>
  <si>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</si>
  <si>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</si>
  <si>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</si>
  <si>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</si>
  <si>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</si>
  <si>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</si>
  <si>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</si>
  <si>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</si>
  <si>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</si>
  <si>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</si>
  <si>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</si>
  <si>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</si>
  <si>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</si>
  <si>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</si>
  <si>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</si>
  <si>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</si>
  <si>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</si>
  <si>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</si>
  <si>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</si>
  <si>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</si>
  <si>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</si>
  <si>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</si>
  <si>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</si>
  <si>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</si>
  <si>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</si>
  <si>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</si>
  <si>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</si>
  <si>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</si>
  <si>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</si>
  <si>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</si>
  <si>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</si>
  <si>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</si>
  <si>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</si>
  <si>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</si>
  <si>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</si>
  <si>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</si>
  <si>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</si>
  <si>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</si>
  <si>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</si>
  <si>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</si>
  <si>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</si>
  <si>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</si>
  <si>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</si>
  <si>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</si>
  <si>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</si>
  <si>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</si>
  <si>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</si>
  <si>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</si>
  <si>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</si>
  <si>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</si>
  <si>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</si>
  <si>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</si>
  <si>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</si>
  <si>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</si>
  <si>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</si>
  <si>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</si>
  <si>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</si>
  <si>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</si>
  <si>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</si>
  <si>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</si>
  <si>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</si>
  <si>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</si>
  <si>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</si>
  <si>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</si>
  <si>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</si>
  <si>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</si>
  <si>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</si>
  <si>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</si>
  <si>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</si>
  <si>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</si>
  <si>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</si>
  <si>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</si>
  <si>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</si>
  <si>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</si>
  <si>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</si>
  <si>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</si>
  <si>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</si>
  <si>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</si>
  <si>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</si>
  <si>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</si>
  <si>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</si>
  <si>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</si>
  <si>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</si>
  <si>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</si>
  <si>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</si>
  <si>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</si>
  <si>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</si>
  <si>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</si>
  <si>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</si>
  <si>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</si>
  <si>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</si>
  <si>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</si>
  <si>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</si>
  <si>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</si>
  <si>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</si>
  <si>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</si>
  <si>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</si>
  <si>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</si>
  <si>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</si>
  <si>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</si>
  <si>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</si>
  <si>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</si>
  <si>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</si>
  <si>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</si>
  <si>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</si>
  <si>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</si>
  <si>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</si>
  <si>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</si>
  <si>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</si>
  <si>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</si>
  <si>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</si>
  <si>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</si>
  <si>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</si>
  <si>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</si>
  <si>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</si>
  <si>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</si>
  <si>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</si>
  <si>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</si>
  <si>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</si>
  <si>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</si>
  <si>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</si>
  <si>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</si>
  <si>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</si>
  <si>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</si>
  <si>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</si>
  <si>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</si>
  <si>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</si>
  <si>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</si>
  <si>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</si>
  <si>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</si>
  <si>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</si>
  <si>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</si>
  <si>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</si>
  <si>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</si>
  <si>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</si>
  <si>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</si>
  <si>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</si>
  <si>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</si>
  <si>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</si>
  <si>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</si>
  <si>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</si>
  <si>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</si>
  <si>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</si>
  <si>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</si>
  <si>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</si>
  <si>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</si>
  <si>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</si>
  <si>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</si>
  <si>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</si>
  <si>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</si>
  <si>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</si>
  <si>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</si>
  <si>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</si>
  <si>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</si>
  <si>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</si>
  <si>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</si>
  <si>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</si>
  <si>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</si>
  <si>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</si>
  <si>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</si>
  <si>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</si>
  <si>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</si>
  <si>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</si>
  <si>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</si>
  <si>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</si>
  <si>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</si>
  <si>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</si>
  <si>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</si>
  <si>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</si>
  <si>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</si>
  <si>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</si>
  <si>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</si>
  <si>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</si>
  <si>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</si>
  <si>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</si>
  <si>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</si>
  <si>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</si>
  <si>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</si>
  <si>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</si>
  <si>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</si>
  <si>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</si>
  <si>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</si>
  <si>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</si>
  <si>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</si>
  <si>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</si>
  <si>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</si>
  <si>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</si>
  <si>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</si>
  <si>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</si>
  <si>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</si>
  <si>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</si>
  <si>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</si>
  <si>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</si>
  <si>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</si>
  <si>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</si>
  <si>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</si>
  <si>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</si>
  <si>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</si>
  <si>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</si>
  <si>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</si>
  <si>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</si>
  <si>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</si>
  <si>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</si>
  <si>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</si>
  <si>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</si>
  <si>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</si>
  <si>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</si>
  <si>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</si>
  <si>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</si>
  <si>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</si>
  <si>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</si>
  <si>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</si>
  <si>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</si>
  <si>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</si>
  <si>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</si>
  <si>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</si>
  <si>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</si>
  <si>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</si>
  <si>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</si>
  <si>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</si>
  <si>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</si>
  <si>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</si>
  <si>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</si>
  <si>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</si>
  <si>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</si>
  <si>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</si>
  <si>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</si>
  <si>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</si>
  <si>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</si>
  <si>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</si>
  <si>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</si>
  <si>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</si>
  <si>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</si>
  <si>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</si>
  <si>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</si>
  <si>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</si>
  <si>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</si>
  <si>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</si>
  <si>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</si>
  <si>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</si>
  <si>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</si>
  <si>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</si>
  <si>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</si>
  <si>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</si>
  <si>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</si>
  <si>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</si>
  <si>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</si>
  <si>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</si>
  <si>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</si>
  <si>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</si>
  <si>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</si>
  <si>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</si>
  <si>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</si>
  <si>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</si>
  <si>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</si>
  <si>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</si>
  <si>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</si>
  <si>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</si>
  <si>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</si>
  <si>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</si>
  <si>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</si>
  <si>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</si>
  <si>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</si>
  <si>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</si>
  <si>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</si>
  <si>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</si>
  <si>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</si>
  <si>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</si>
  <si>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</si>
  <si>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</si>
  <si>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</si>
  <si>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</si>
  <si>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</si>
  <si>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</si>
  <si>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</si>
  <si>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</si>
  <si>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</si>
  <si>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</si>
  <si>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</si>
  <si>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</si>
  <si>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</si>
  <si>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</si>
  <si>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</si>
  <si>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</si>
  <si>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</si>
  <si>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</si>
  <si>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</si>
  <si>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</si>
  <si>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</si>
  <si>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</si>
  <si>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</si>
  <si>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</si>
  <si>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</si>
  <si>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</si>
  <si>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</si>
  <si>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</si>
  <si>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</si>
  <si>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</si>
  <si>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</si>
  <si>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</si>
  <si>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</si>
  <si>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</si>
  <si>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</si>
  <si>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</si>
  <si>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</si>
  <si>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</si>
  <si>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</si>
  <si>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</si>
  <si>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</si>
  <si>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</si>
  <si>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</si>
  <si>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</si>
  <si>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</si>
  <si>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</si>
  <si>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</si>
  <si>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</si>
  <si>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</si>
  <si>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</si>
  <si>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</si>
  <si>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</si>
  <si>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</si>
  <si>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</si>
  <si>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</si>
  <si>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</si>
  <si>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</si>
  <si>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</si>
  <si>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</si>
  <si>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</si>
  <si>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</si>
  <si>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</si>
  <si>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</si>
  <si>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</si>
  <si>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</si>
  <si>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</si>
  <si>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</si>
  <si>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</si>
  <si>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</si>
  <si>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</si>
  <si>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</si>
  <si>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</si>
  <si>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</si>
  <si>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</si>
  <si>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</si>
  <si>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</si>
  <si>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</si>
  <si>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</si>
  <si>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</si>
  <si>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</si>
  <si>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</si>
  <si>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</si>
  <si>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</si>
  <si>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</si>
  <si>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</si>
  <si>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</si>
  <si>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</si>
  <si>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</si>
  <si>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</si>
  <si>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</si>
  <si>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</si>
  <si>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</si>
  <si>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</si>
  <si>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</si>
  <si>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</si>
  <si>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</si>
  <si>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</si>
  <si>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</si>
  <si>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</si>
  <si>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</si>
  <si>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</si>
  <si>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</si>
  <si>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</si>
  <si>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</si>
  <si>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</si>
  <si>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</si>
  <si>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</si>
  <si>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</si>
  <si>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</si>
  <si>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</si>
  <si>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</si>
  <si>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</si>
  <si>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</si>
  <si>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</si>
  <si>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</si>
  <si>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</si>
  <si>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</si>
  <si>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</si>
  <si>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</si>
  <si>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</si>
  <si>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</si>
  <si>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</si>
  <si>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</si>
  <si>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</si>
  <si>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</si>
  <si>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</si>
  <si>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</si>
  <si>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</si>
  <si>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</si>
  <si>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</si>
  <si>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</si>
  <si>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</si>
  <si>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</si>
  <si>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</si>
  <si>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</si>
  <si>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</si>
  <si>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</si>
  <si>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</si>
  <si>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</si>
  <si>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</si>
  <si>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</si>
  <si>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</si>
  <si>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</si>
  <si>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</si>
  <si>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</si>
  <si>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</si>
  <si>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</si>
  <si>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</si>
  <si>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</si>
  <si>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</si>
  <si>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</si>
  <si>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</si>
  <si>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</si>
  <si>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</si>
  <si>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</si>
  <si>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</si>
  <si>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</si>
  <si>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</si>
  <si>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</si>
  <si>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</si>
  <si>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</si>
  <si>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</si>
  <si>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</si>
  <si>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</si>
  <si>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</si>
  <si>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</si>
  <si>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</si>
  <si>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</si>
  <si>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</si>
  <si>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</si>
  <si>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</si>
  <si>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</si>
  <si>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</si>
  <si>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</si>
  <si>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</si>
  <si>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</si>
  <si>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</si>
  <si>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</si>
  <si>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</si>
  <si>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</si>
  <si>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</si>
  <si>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</si>
  <si>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</si>
  <si>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</si>
  <si>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</si>
  <si>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</si>
  <si>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</si>
  <si>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</si>
  <si>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</si>
  <si>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</si>
  <si>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</si>
  <si>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</si>
  <si>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</si>
  <si>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</si>
  <si>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</si>
  <si>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</si>
  <si>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</si>
  <si>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</si>
  <si>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</si>
  <si>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</si>
  <si>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</si>
  <si>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</si>
  <si>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</si>
  <si>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</si>
  <si>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</si>
  <si>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</si>
  <si>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</si>
  <si>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</si>
  <si>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</si>
  <si>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</si>
  <si>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</si>
  <si>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</si>
  <si>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</si>
  <si>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</si>
  <si>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</si>
  <si>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</si>
  <si>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</si>
  <si>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</si>
  <si>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</si>
  <si>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</si>
  <si>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</si>
  <si>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</si>
  <si>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</si>
  <si>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</si>
  <si>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</si>
  <si>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</si>
  <si>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</si>
  <si>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</si>
  <si>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</si>
  <si>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</si>
  <si>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</si>
  <si>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</si>
  <si>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</si>
  <si>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</si>
  <si>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</si>
  <si>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</si>
  <si>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</si>
  <si>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</si>
  <si>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</si>
  <si>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</si>
  <si>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</si>
  <si>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</si>
  <si>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</si>
  <si>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</si>
  <si>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</si>
  <si>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</si>
  <si>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</si>
  <si>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</si>
  <si>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</si>
  <si>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</si>
  <si>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</si>
  <si>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</si>
  <si>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</si>
  <si>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</si>
  <si>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</si>
  <si>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</si>
  <si>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</si>
  <si>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</si>
  <si>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</si>
  <si>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</si>
  <si>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</si>
  <si>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</si>
  <si>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</si>
  <si>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</si>
  <si>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</si>
  <si>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</si>
  <si>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</si>
  <si>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</si>
  <si>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</si>
  <si>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</si>
  <si>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</si>
  <si>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</si>
  <si>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</si>
  <si>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</si>
  <si>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</si>
  <si>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</si>
  <si>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</si>
  <si>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</si>
  <si>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</si>
  <si>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</si>
  <si>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</si>
  <si>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</si>
  <si>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</si>
  <si>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</si>
  <si>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</si>
  <si>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</si>
  <si>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</si>
  <si>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</si>
  <si>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</si>
  <si>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</si>
  <si>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</si>
  <si>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</si>
  <si>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</si>
  <si>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</si>
  <si>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</si>
  <si>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</si>
  <si>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</si>
  <si>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</si>
  <si>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</si>
  <si>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</si>
  <si>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</si>
  <si>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</si>
  <si>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</si>
  <si>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</si>
  <si>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</si>
  <si>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</si>
  <si>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</si>
  <si>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</si>
  <si>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</si>
  <si>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</si>
  <si>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</si>
  <si>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</si>
  <si>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</si>
  <si>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</si>
  <si>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</si>
  <si>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</si>
  <si>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</si>
  <si>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</si>
  <si>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</si>
  <si>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</si>
  <si>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</si>
  <si>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</si>
  <si>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</si>
  <si>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</si>
  <si>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</si>
  <si>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</si>
  <si>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</si>
  <si>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</si>
  <si>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</si>
  <si>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</si>
  <si>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</si>
  <si>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</si>
  <si>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</si>
  <si>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</si>
  <si>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</si>
  <si>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</si>
  <si>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</si>
  <si>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</si>
  <si>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</si>
  <si>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</si>
  <si>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</si>
  <si>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</si>
  <si>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</si>
  <si>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</si>
  <si>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</si>
  <si>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</si>
  <si>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</si>
  <si>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</si>
  <si>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</si>
  <si>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</si>
  <si>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</si>
  <si>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</si>
  <si>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</si>
  <si>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</si>
  <si>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</si>
  <si>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</si>
  <si>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</si>
  <si>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</si>
  <si>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</si>
  <si>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</si>
  <si>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</si>
  <si>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</si>
  <si>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</si>
  <si>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</si>
  <si>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</si>
  <si>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</si>
  <si>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</si>
  <si>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</si>
  <si>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</si>
  <si>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</si>
  <si>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</si>
  <si>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</si>
  <si>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</si>
  <si>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</si>
  <si>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</si>
  <si>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</si>
  <si>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</si>
  <si>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</si>
  <si>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</si>
  <si>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</si>
  <si>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</si>
  <si>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</si>
  <si>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</si>
  <si>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</si>
  <si>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</si>
  <si>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</si>
  <si>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</si>
  <si>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</si>
  <si>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</si>
  <si>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</si>
  <si>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</si>
  <si>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</si>
  <si>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</si>
  <si>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</si>
  <si>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</si>
  <si>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</si>
  <si>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</si>
  <si>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</si>
  <si>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</si>
  <si>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</si>
  <si>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</si>
  <si>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</si>
  <si>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</si>
  <si>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</si>
  <si>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</si>
  <si>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</si>
  <si>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</si>
  <si>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</si>
  <si>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</si>
  <si>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</si>
  <si>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</si>
  <si>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</si>
  <si>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</si>
  <si>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</si>
  <si>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</si>
  <si>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</si>
  <si>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</si>
  <si>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</si>
  <si>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</si>
  <si>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</si>
  <si>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</si>
  <si>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</si>
  <si>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</si>
  <si>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</si>
  <si>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</si>
  <si>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</si>
  <si>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</si>
  <si>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</si>
  <si>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</si>
  <si>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</si>
  <si>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</si>
  <si>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</si>
  <si>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</si>
  <si>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</si>
  <si>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</si>
  <si>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</si>
  <si>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</si>
  <si>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</si>
  <si>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</si>
  <si>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</si>
  <si>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</si>
  <si>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</si>
  <si>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</si>
  <si>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</si>
  <si>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</si>
  <si>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</si>
  <si>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</si>
  <si>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</si>
  <si>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</si>
  <si>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</si>
  <si>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</si>
  <si>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</si>
  <si>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</si>
  <si>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</si>
  <si>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</si>
  <si>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</si>
  <si>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</si>
  <si>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</si>
  <si>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</si>
  <si>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</si>
  <si>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</si>
  <si>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</si>
  <si>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</si>
  <si>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</si>
  <si>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</si>
  <si>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</si>
  <si>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</si>
  <si>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</si>
  <si>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</si>
  <si>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</si>
  <si>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</si>
  <si>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</si>
  <si>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</si>
  <si>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</si>
  <si>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</si>
  <si>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</si>
  <si>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</si>
  <si>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</si>
  <si>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</si>
  <si>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</si>
  <si>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</si>
  <si>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</si>
  <si>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</si>
  <si>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</si>
  <si>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</si>
  <si>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</si>
  <si>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</si>
  <si>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</si>
  <si>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</si>
  <si>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</si>
  <si>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</si>
  <si>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</si>
  <si>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</si>
  <si>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</si>
  <si>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</si>
  <si>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</si>
  <si>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</si>
  <si>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</si>
  <si>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</si>
  <si>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</si>
  <si>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</si>
  <si>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</si>
  <si>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</si>
  <si>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</si>
  <si>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</si>
  <si>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</si>
  <si>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</si>
  <si>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</si>
  <si>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</si>
  <si>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</si>
  <si>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</si>
  <si>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</si>
  <si>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</si>
  <si>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</si>
  <si>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</si>
  <si>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</si>
  <si>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</si>
  <si>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</si>
  <si>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</si>
  <si>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</si>
  <si>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</si>
  <si>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</si>
  <si>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</si>
  <si>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</si>
  <si>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</si>
  <si>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</si>
  <si>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</si>
  <si>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</si>
  <si>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</si>
  <si>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</si>
  <si>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</si>
  <si>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</si>
  <si>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</si>
  <si>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</si>
  <si>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</si>
  <si>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</si>
  <si>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</si>
  <si>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</si>
  <si>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</si>
  <si>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</si>
  <si>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</si>
  <si>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</si>
  <si>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</si>
  <si>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</si>
  <si>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</si>
  <si>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</si>
  <si>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</si>
  <si>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</si>
  <si>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</si>
  <si>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</si>
  <si>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</si>
  <si>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</si>
  <si>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</si>
  <si>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</si>
  <si>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</si>
  <si>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</si>
  <si>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</si>
  <si>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</si>
  <si>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</si>
  <si>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</si>
  <si>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</si>
  <si>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</si>
  <si>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</si>
  <si>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</si>
  <si>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</si>
  <si>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</si>
  <si>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</si>
  <si>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</si>
  <si>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</si>
  <si>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</si>
  <si>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</si>
  <si>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</si>
  <si>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</si>
  <si>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</si>
  <si>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</si>
  <si>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</si>
  <si>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</si>
  <si>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</si>
  <si>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</si>
  <si>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</si>
  <si>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</si>
  <si>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</si>
  <si>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</si>
  <si>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</si>
  <si>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</si>
  <si>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</si>
  <si>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</si>
  <si>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</si>
  <si>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</si>
  <si>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</si>
  <si>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</si>
  <si>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</si>
  <si>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</si>
  <si>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</si>
  <si>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</si>
  <si>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</si>
  <si>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</si>
  <si>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</si>
  <si>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</si>
  <si>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</si>
  <si>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</si>
  <si>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</si>
  <si>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</si>
  <si>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</si>
  <si>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</si>
  <si>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</si>
  <si>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</si>
  <si>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</si>
  <si>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</si>
  <si>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</si>
  <si>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</si>
  <si>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</si>
  <si>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</si>
  <si>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</si>
  <si>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</si>
  <si>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</si>
  <si>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</si>
  <si>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</si>
  <si>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</si>
  <si>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</si>
  <si>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</si>
  <si>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</si>
  <si>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</si>
  <si>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</si>
  <si>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</si>
  <si>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</si>
  <si>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</si>
  <si>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</si>
  <si>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</si>
  <si>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</si>
  <si>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</si>
  <si>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</si>
  <si>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</si>
  <si>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</si>
  <si>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</si>
  <si>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</si>
  <si>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</si>
  <si>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</si>
  <si>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</si>
  <si>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</si>
  <si>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</si>
  <si>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</si>
  <si>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</si>
  <si>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</si>
  <si>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</si>
  <si>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</si>
  <si>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</si>
  <si>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</si>
  <si>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</si>
  <si>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</si>
  <si>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</si>
  <si>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</si>
  <si>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</si>
  <si>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</si>
  <si>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</si>
  <si>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</si>
  <si>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</si>
  <si>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</si>
  <si>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</si>
  <si>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</si>
  <si>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</si>
  <si>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</si>
  <si>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</si>
  <si>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</si>
  <si>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</si>
  <si>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</si>
  <si>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</si>
  <si>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</si>
  <si>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</si>
  <si>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</si>
  <si>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</si>
  <si>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</si>
  <si>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</si>
  <si>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</si>
  <si>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</si>
  <si>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</si>
  <si>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</si>
  <si>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</si>
  <si>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</si>
  <si>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</si>
  <si>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</si>
  <si>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</si>
  <si>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</si>
  <si>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</si>
  <si>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</si>
  <si>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</si>
  <si>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</si>
  <si>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</si>
  <si>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</si>
  <si>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</si>
  <si>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</si>
  <si>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</si>
  <si>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</si>
  <si>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</si>
  <si>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</si>
  <si>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</si>
  <si>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</si>
  <si>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</si>
  <si>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</si>
  <si>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</si>
  <si>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</si>
  <si>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</si>
  <si>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</si>
  <si>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</si>
  <si>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</si>
  <si>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</si>
  <si>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</si>
  <si>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</si>
  <si>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</si>
  <si>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</si>
  <si>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</si>
  <si>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</si>
  <si>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</si>
  <si>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</si>
  <si>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</si>
  <si>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</si>
  <si>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</si>
  <si>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</si>
  <si>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</si>
  <si>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</si>
  <si>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</si>
  <si>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</si>
  <si>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</si>
  <si>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</si>
  <si>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</si>
  <si>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</si>
  <si>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</si>
  <si>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</si>
  <si>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</si>
  <si>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</si>
  <si>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</si>
  <si>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</si>
  <si>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</si>
  <si>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</si>
  <si>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</si>
  <si>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</si>
  <si>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</si>
  <si>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</si>
  <si>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</si>
  <si>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</si>
  <si>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</si>
  <si>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</si>
  <si>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</si>
  <si>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</si>
  <si>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</si>
  <si>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</si>
  <si>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</si>
  <si>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</si>
  <si>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</si>
  <si>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</si>
  <si>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</si>
  <si>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</si>
  <si>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</si>
  <si>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</si>
  <si>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</si>
  <si>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</si>
  <si>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</si>
  <si>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</si>
  <si>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</si>
  <si>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</si>
  <si>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</si>
  <si>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</si>
  <si>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</si>
  <si>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</si>
  <si>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</si>
  <si>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</si>
  <si>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</si>
  <si>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</si>
  <si>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</si>
  <si>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</si>
  <si>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</si>
  <si>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</si>
  <si>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</si>
  <si>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</si>
  <si>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</si>
  <si>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</si>
  <si>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</si>
  <si>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</si>
  <si>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</si>
  <si>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</si>
  <si>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</si>
  <si>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</si>
  <si>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</si>
  <si>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</si>
  <si>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</si>
  <si>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</si>
  <si>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</si>
  <si>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</si>
  <si>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</si>
  <si>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</si>
  <si>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</si>
  <si>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</si>
  <si>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</si>
  <si>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</si>
  <si>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</si>
  <si>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</si>
  <si>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</si>
  <si>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</si>
  <si>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</si>
  <si>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</si>
  <si>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</si>
  <si>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</si>
  <si>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</si>
  <si>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</si>
  <si>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</si>
  <si>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</si>
  <si>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</si>
  <si>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</si>
  <si>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</si>
  <si>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</si>
  <si>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</si>
  <si>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</si>
  <si>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</si>
  <si>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</si>
  <si>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</si>
  <si>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</si>
  <si>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</si>
  <si>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</si>
  <si>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</si>
  <si>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</si>
  <si>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</si>
  <si>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</si>
  <si>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</si>
  <si>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</si>
  <si>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</si>
  <si>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</si>
  <si>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</si>
  <si>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</si>
  <si>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</si>
  <si>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</si>
  <si>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</si>
  <si>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</si>
  <si>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</si>
  <si>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</si>
  <si>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</si>
  <si>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</si>
  <si>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</si>
  <si>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</si>
  <si>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</si>
  <si>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</si>
  <si>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</si>
  <si>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</si>
  <si>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</si>
  <si>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</si>
  <si>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</si>
  <si>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</si>
  <si>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</si>
  <si>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</si>
  <si>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</si>
  <si>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</si>
  <si>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</si>
  <si>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</si>
  <si>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</si>
  <si>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</si>
  <si>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</si>
  <si>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</si>
  <si>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</si>
  <si>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</si>
  <si>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</si>
  <si>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</si>
  <si>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</si>
  <si>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</si>
  <si>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</si>
  <si>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</si>
  <si>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</si>
  <si>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</si>
  <si>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</si>
  <si>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</si>
  <si>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</si>
  <si>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</si>
  <si>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</si>
  <si>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</si>
  <si>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</si>
  <si>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</si>
  <si>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</si>
  <si>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</si>
  <si>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</si>
  <si>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</si>
  <si>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</si>
  <si>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</si>
  <si>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</si>
  <si>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</si>
  <si>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</si>
  <si>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</si>
  <si>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</si>
  <si>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</si>
  <si>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</si>
  <si>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</si>
  <si>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</si>
  <si>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</si>
  <si>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</si>
  <si>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</si>
  <si>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</si>
  <si>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</si>
  <si>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</si>
  <si>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</si>
  <si>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</si>
  <si>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</si>
  <si>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</si>
  <si>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</si>
  <si>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</si>
  <si>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</si>
  <si>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</si>
  <si>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</si>
  <si>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</si>
  <si>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</si>
  <si>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</si>
  <si>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</si>
  <si>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</si>
  <si>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</si>
  <si>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</si>
  <si>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</si>
  <si>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</si>
  <si>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</si>
  <si>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</si>
  <si>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</si>
  <si>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</si>
  <si>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</si>
  <si>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</si>
  <si>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</si>
  <si>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</si>
  <si>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</si>
  <si>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</si>
  <si>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</si>
  <si>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</si>
  <si>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</si>
  <si>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</si>
  <si>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</si>
  <si>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</si>
  <si>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</si>
  <si>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</si>
  <si>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</si>
  <si>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</si>
  <si>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</si>
  <si>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</si>
  <si>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</si>
  <si>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</si>
  <si>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</si>
  <si>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</si>
  <si>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</si>
  <si>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</si>
  <si>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</si>
  <si>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</si>
  <si>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</si>
  <si>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</si>
  <si>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</si>
  <si>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</si>
  <si>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</si>
  <si>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</si>
  <si>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</si>
  <si>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</si>
  <si>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</si>
  <si>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</si>
  <si>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</si>
  <si>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</si>
  <si>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</si>
  <si>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</si>
  <si>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</si>
  <si>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</si>
  <si>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</si>
  <si>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</si>
  <si>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</si>
  <si>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</si>
  <si>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</si>
  <si>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</si>
  <si>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</si>
  <si>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</si>
  <si>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</si>
  <si>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</si>
  <si>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</si>
  <si>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</si>
  <si>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</si>
  <si>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</si>
  <si>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</si>
  <si>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</si>
  <si>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</si>
  <si>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</si>
  <si>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</si>
  <si>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</si>
  <si>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</si>
  <si>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</si>
  <si>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</si>
  <si>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</si>
  <si>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</si>
  <si>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</si>
  <si>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</si>
  <si>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</si>
  <si>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</si>
  <si>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</si>
  <si>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</si>
  <si>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</si>
  <si>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</si>
  <si>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</si>
  <si>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</si>
  <si>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</si>
  <si>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</si>
  <si>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</si>
  <si>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</si>
  <si>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</si>
  <si>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</si>
  <si>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</si>
  <si>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</si>
  <si>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</si>
  <si>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</si>
  <si>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</si>
  <si>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</si>
  <si>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</si>
  <si>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</si>
  <si>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</si>
  <si>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</si>
  <si>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</si>
  <si>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</si>
  <si>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</si>
  <si>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</si>
  <si>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</si>
  <si>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</si>
  <si>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</si>
  <si>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</si>
  <si>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</si>
  <si>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</si>
  <si>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</si>
  <si>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</si>
  <si>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</si>
  <si>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</si>
  <si>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</si>
  <si>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</si>
  <si>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</si>
  <si>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</si>
  <si>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</si>
  <si>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</si>
  <si>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</si>
  <si>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</si>
  <si>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</si>
  <si>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</si>
  <si>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</si>
  <si>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</si>
  <si>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</si>
  <si>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</si>
  <si>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</si>
  <si>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</si>
  <si>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</si>
  <si>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</si>
  <si>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</si>
  <si>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</si>
  <si>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</si>
  <si>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</si>
  <si>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</si>
  <si>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</si>
  <si>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</si>
  <si>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</si>
  <si>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</si>
  <si>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</si>
  <si>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</si>
  <si>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</si>
  <si>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</si>
  <si>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</si>
  <si>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</si>
  <si>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</si>
  <si>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</si>
  <si>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</si>
  <si>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</si>
  <si>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</si>
  <si>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</si>
  <si>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</si>
  <si>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</si>
  <si>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</si>
  <si>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</si>
  <si>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</si>
  <si>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</si>
  <si>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</si>
  <si>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</si>
  <si>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</si>
  <si>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</si>
  <si>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</si>
  <si>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</si>
  <si>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</si>
  <si>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</si>
  <si>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</si>
  <si>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</si>
  <si>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</si>
  <si>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</si>
  <si>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</si>
  <si>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</si>
  <si>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</si>
  <si>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</si>
  <si>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</si>
  <si>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</si>
  <si>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</si>
  <si>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</si>
  <si>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</si>
  <si>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</si>
  <si>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</si>
  <si>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</si>
  <si>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</si>
  <si>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</si>
  <si>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</si>
  <si>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</si>
  <si>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</si>
  <si>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</si>
  <si>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</si>
  <si>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</si>
  <si>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</si>
  <si>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</si>
  <si>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</si>
  <si>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</si>
  <si>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</si>
  <si>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</si>
  <si>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</si>
  <si>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</si>
  <si>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</si>
  <si>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</si>
  <si>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</si>
  <si>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</si>
  <si>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</si>
  <si>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</si>
  <si>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</si>
  <si>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</si>
  <si>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</si>
  <si>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</si>
  <si>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</si>
  <si>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</si>
  <si>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</si>
  <si>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</si>
  <si>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</si>
  <si>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</si>
  <si>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</si>
  <si>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</si>
  <si>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</si>
  <si>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</si>
  <si>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</si>
  <si>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</si>
  <si>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</si>
  <si>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</si>
  <si>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</si>
  <si>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</si>
  <si>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</si>
  <si>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</si>
  <si>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</si>
  <si>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</si>
  <si>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</si>
  <si>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</si>
  <si>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</si>
  <si>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</si>
  <si>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</si>
  <si>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</si>
  <si>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</si>
  <si>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</si>
  <si>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</si>
  <si>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</si>
  <si>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</si>
  <si>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</si>
  <si>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</si>
  <si>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</si>
  <si>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</si>
  <si>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</si>
  <si>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</si>
  <si>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</si>
  <si>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</si>
  <si>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</si>
  <si>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</si>
  <si>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</si>
  <si>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</si>
  <si>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</si>
  <si>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</si>
  <si>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</si>
  <si>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</si>
  <si>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</si>
  <si>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</si>
  <si>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</si>
  <si>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</si>
  <si>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</si>
  <si>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</si>
  <si>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</si>
  <si>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</si>
  <si>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</si>
  <si>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</si>
  <si>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</si>
  <si>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</si>
  <si>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</si>
  <si>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</si>
  <si>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</si>
  <si>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</si>
  <si>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</si>
  <si>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</si>
  <si>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</si>
  <si>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</si>
  <si>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</si>
  <si>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</si>
  <si>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</si>
  <si>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</si>
  <si>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</si>
  <si>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</si>
  <si>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</si>
  <si>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</si>
  <si>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</si>
  <si>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</si>
  <si>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</si>
  <si>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</si>
  <si>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</si>
  <si>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</si>
  <si>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</si>
  <si>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</si>
  <si>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</si>
  <si>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</si>
  <si>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</si>
  <si>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</si>
  <si>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</si>
  <si>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</si>
  <si>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</si>
  <si>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</si>
  <si>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</si>
  <si>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</si>
  <si>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</si>
  <si>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</si>
  <si>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</si>
  <si>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</si>
  <si>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</si>
  <si>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</si>
  <si>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</si>
  <si>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</si>
  <si>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</si>
  <si>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</si>
  <si>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</si>
  <si>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</si>
  <si>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</si>
  <si>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</si>
  <si>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</si>
  <si>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</si>
  <si>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</si>
  <si>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</si>
  <si>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</si>
  <si>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</si>
  <si>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</si>
  <si>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</si>
  <si>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</si>
  <si>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</si>
  <si>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</si>
  <si>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</si>
  <si>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</si>
  <si>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</si>
  <si>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</si>
  <si>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</si>
  <si>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</si>
  <si>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</si>
  <si>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</si>
  <si>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</si>
  <si>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</si>
  <si>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</si>
  <si>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</si>
  <si>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</si>
  <si>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</si>
  <si>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</si>
  <si>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</si>
  <si>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</si>
  <si>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</si>
  <si>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</si>
  <si>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</si>
  <si>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</si>
  <si>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</si>
  <si>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</si>
  <si>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</si>
  <si>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</si>
  <si>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</si>
  <si>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</si>
  <si>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</si>
  <si>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</si>
  <si>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</si>
  <si>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</si>
  <si>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</si>
  <si>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</si>
  <si>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</si>
  <si>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</si>
  <si>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</si>
  <si>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</si>
  <si>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</si>
  <si>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</si>
  <si>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</si>
  <si>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</si>
  <si>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</si>
  <si>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</si>
  <si>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</si>
  <si>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</si>
  <si>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</si>
  <si>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</si>
  <si>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</si>
  <si>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</si>
  <si>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</si>
  <si>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</si>
  <si>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</si>
  <si>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</si>
  <si>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</si>
  <si>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</si>
  <si>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</si>
  <si>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</si>
  <si>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</si>
  <si>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</si>
  <si>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</si>
  <si>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</si>
  <si>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</si>
  <si>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</si>
  <si>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</si>
  <si>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</si>
  <si>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</si>
  <si>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</si>
  <si>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</si>
  <si>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</si>
  <si>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</si>
  <si>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</si>
  <si>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</si>
  <si>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</si>
  <si>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</si>
  <si>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</si>
  <si>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</si>
  <si>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</si>
  <si>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</si>
  <si>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</si>
  <si>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</si>
  <si>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</si>
  <si>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</si>
  <si>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</si>
  <si>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</si>
  <si>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</si>
  <si>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</si>
  <si>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</si>
  <si>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</si>
  <si>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</si>
  <si>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</si>
  <si>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</si>
  <si>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</si>
  <si>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</si>
  <si>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</si>
  <si>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</si>
  <si>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</si>
  <si>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</si>
  <si>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</si>
  <si>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</si>
  <si>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</si>
  <si>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</si>
  <si>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</si>
  <si>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</si>
  <si>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</si>
  <si>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</si>
  <si>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</si>
  <si>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</si>
  <si>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</si>
  <si>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</si>
  <si>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</si>
  <si>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</si>
  <si>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</si>
  <si>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</si>
  <si>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</si>
  <si>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</si>
  <si>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</si>
  <si>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</si>
  <si>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</si>
  <si>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</si>
  <si>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</si>
  <si>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</si>
  <si>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</si>
  <si>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</si>
  <si>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</si>
  <si>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</si>
  <si>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</si>
  <si>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</si>
  <si>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</si>
  <si>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</si>
  <si>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</si>
  <si>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</si>
  <si>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</si>
  <si>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</si>
  <si>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</si>
  <si>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</si>
  <si>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</si>
  <si>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</si>
  <si>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</si>
  <si>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</si>
  <si>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</si>
  <si>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</si>
  <si>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</si>
  <si>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</si>
  <si>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</si>
  <si>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</si>
  <si>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</si>
  <si>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</si>
  <si>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</si>
  <si>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</si>
  <si>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</si>
  <si>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</si>
  <si>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</si>
  <si>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</si>
  <si>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</si>
  <si>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</si>
  <si>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</si>
  <si>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</si>
  <si>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</si>
  <si>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</si>
  <si>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</si>
  <si>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</si>
  <si>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</si>
  <si>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</si>
  <si>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</si>
  <si>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</si>
  <si>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</si>
  <si>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</si>
  <si>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</si>
  <si>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</si>
  <si>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</si>
  <si>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</si>
  <si>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</si>
  <si>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</si>
  <si>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</si>
  <si>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</si>
  <si>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</si>
  <si>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</si>
  <si>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</si>
  <si>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</si>
  <si>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</si>
  <si>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</si>
  <si>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</si>
  <si>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</si>
  <si>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</si>
  <si>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</si>
  <si>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</si>
  <si>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</si>
  <si>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</si>
  <si>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</si>
  <si>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</si>
  <si>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</si>
  <si>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</si>
  <si>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</si>
  <si>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</si>
  <si>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</si>
  <si>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</si>
  <si>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</si>
  <si>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</si>
  <si>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</si>
  <si>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</si>
  <si>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</si>
  <si>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</si>
  <si>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</si>
  <si>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</si>
  <si>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</si>
  <si>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</si>
  <si>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</si>
  <si>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</si>
  <si>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</si>
  <si>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</si>
  <si>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</si>
  <si>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</si>
  <si>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</si>
  <si>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</si>
  <si>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</si>
  <si>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</si>
  <si>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</si>
  <si>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</si>
  <si>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</si>
  <si>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</si>
  <si>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</si>
  <si>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</si>
  <si>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</si>
  <si>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</si>
  <si>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</si>
  <si>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</si>
  <si>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</si>
  <si>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</si>
  <si>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</si>
  <si>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</si>
  <si>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</si>
  <si>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</si>
  <si>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</si>
  <si>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</si>
  <si>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</si>
  <si>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</si>
  <si>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</si>
  <si>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</si>
  <si>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</si>
  <si>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</si>
  <si>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</si>
  <si>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</si>
  <si>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</si>
  <si>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</si>
  <si>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</si>
  <si>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</si>
  <si>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</si>
  <si>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</si>
  <si>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</si>
  <si>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</si>
  <si>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</si>
  <si>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</si>
  <si>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</si>
  <si>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</si>
  <si>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</si>
  <si>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</si>
  <si>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</si>
  <si>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</si>
  <si>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</si>
  <si>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</si>
  <si>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</si>
  <si>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</si>
  <si>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</si>
  <si>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</si>
  <si>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</si>
  <si>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</si>
  <si>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</si>
  <si>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</si>
  <si>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</si>
  <si>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</si>
  <si>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</si>
  <si>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</si>
  <si>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</si>
  <si>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</si>
  <si>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</si>
  <si>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</si>
  <si>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</si>
  <si>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</si>
  <si>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</si>
  <si>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</si>
  <si>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</si>
  <si>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</si>
  <si>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</si>
  <si>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</si>
  <si>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</si>
  <si>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</si>
  <si>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</si>
  <si>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</si>
  <si>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</si>
  <si>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</si>
  <si>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</si>
  <si>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</si>
  <si>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</si>
  <si>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</si>
  <si>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</si>
  <si>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</si>
  <si>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</si>
  <si>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</si>
  <si>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</si>
  <si>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</si>
  <si>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</si>
  <si>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</si>
  <si>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</si>
  <si>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</si>
  <si>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</si>
  <si>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</si>
  <si>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</si>
  <si>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</si>
  <si>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</si>
  <si>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</si>
  <si>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</si>
  <si>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</si>
  <si>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</si>
  <si>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</si>
  <si>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</si>
  <si>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</si>
  <si>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</si>
  <si>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</si>
  <si>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</si>
  <si>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</si>
  <si>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</si>
  <si>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</si>
  <si>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</si>
  <si>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</si>
  <si>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</si>
  <si>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</si>
  <si>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</si>
  <si>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</si>
  <si>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</si>
  <si>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</si>
  <si>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</si>
  <si>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</si>
  <si>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</si>
  <si>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</si>
  <si>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</si>
  <si>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</si>
  <si>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</si>
  <si>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</si>
  <si>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</si>
  <si>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</si>
  <si>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</si>
  <si>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</si>
  <si>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</si>
  <si>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</si>
  <si>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</si>
  <si>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</si>
  <si>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</si>
  <si>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</si>
  <si>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</si>
  <si>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</si>
  <si>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</si>
  <si>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</si>
  <si>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</si>
  <si>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</si>
  <si>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</si>
  <si>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</si>
  <si>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</si>
  <si>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</si>
  <si>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</si>
  <si>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</si>
  <si>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</si>
  <si>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</si>
  <si>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</si>
  <si>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</si>
  <si>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</si>
  <si>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</si>
  <si>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</si>
  <si>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</si>
  <si>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</si>
  <si>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</si>
  <si>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</si>
  <si>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</si>
  <si>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</si>
  <si>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</si>
  <si>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</si>
  <si>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</si>
  <si>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</si>
  <si>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</si>
  <si>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</si>
  <si>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</si>
  <si>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</si>
  <si>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</si>
  <si>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</si>
  <si>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</si>
  <si>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</si>
  <si>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</si>
  <si>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</si>
  <si>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</si>
  <si>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</si>
  <si>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</si>
  <si>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</si>
  <si>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</si>
  <si>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</si>
  <si>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</si>
  <si>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</si>
  <si>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</si>
  <si>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</si>
  <si>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</si>
  <si>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</si>
  <si>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</si>
  <si>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</si>
  <si>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</si>
  <si>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</si>
  <si>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</si>
  <si>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</si>
  <si>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</si>
  <si>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</si>
  <si>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</si>
  <si>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</si>
  <si>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</si>
  <si>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</si>
  <si>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</si>
  <si>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</si>
  <si>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</si>
  <si>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</si>
  <si>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</si>
  <si>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</si>
  <si>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</si>
  <si>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</si>
  <si>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</si>
  <si>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</si>
  <si>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</si>
  <si>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</si>
  <si>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</si>
  <si>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</si>
  <si>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</si>
  <si>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</si>
  <si>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</si>
  <si>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</si>
  <si>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</si>
  <si>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</si>
  <si>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</si>
  <si>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</si>
  <si>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</si>
  <si>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</si>
  <si>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</si>
  <si>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</si>
  <si>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</si>
  <si>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</si>
  <si>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</si>
  <si>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</si>
  <si>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</si>
  <si>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</si>
  <si>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</si>
  <si>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</si>
  <si>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</si>
  <si>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</si>
  <si>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</si>
  <si>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</si>
  <si>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</si>
  <si>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</si>
  <si>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</si>
  <si>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</si>
  <si>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</si>
  <si>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</si>
  <si>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</si>
  <si>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</si>
  <si>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</si>
  <si>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</si>
  <si>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</si>
  <si>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</si>
  <si>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</si>
  <si>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</si>
  <si>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</si>
  <si>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</si>
  <si>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</si>
  <si>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</si>
  <si>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</si>
  <si>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</si>
  <si>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</si>
  <si>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</si>
  <si>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</si>
  <si>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</si>
  <si>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</si>
  <si>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</si>
  <si>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</si>
  <si>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</si>
  <si>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</si>
  <si>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</si>
  <si>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</si>
  <si>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</si>
  <si>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</si>
  <si>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</si>
  <si>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</si>
  <si>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</si>
  <si>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</si>
  <si>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</si>
  <si>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</si>
  <si>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</si>
  <si>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</si>
  <si>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</si>
  <si>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</si>
  <si>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</si>
  <si>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</si>
  <si>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</si>
  <si>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</si>
  <si>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</si>
  <si>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</si>
  <si>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</si>
  <si>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</si>
  <si>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</si>
  <si>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</si>
  <si>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</si>
  <si>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</si>
  <si>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</si>
  <si>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</si>
  <si>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</si>
  <si>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</si>
  <si>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</si>
  <si>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</si>
  <si>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</si>
  <si>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</si>
  <si>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</si>
  <si>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</si>
  <si>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</si>
  <si>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</si>
  <si>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</si>
  <si>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</si>
  <si>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</si>
  <si>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</si>
  <si>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</si>
  <si>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</si>
  <si>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</si>
  <si>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</si>
  <si>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</si>
  <si>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</si>
  <si>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</si>
  <si>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</si>
  <si>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</si>
  <si>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</si>
  <si>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</si>
  <si>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</si>
  <si>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</si>
  <si>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</si>
  <si>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</si>
  <si>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</si>
  <si>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</si>
  <si>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</si>
  <si>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</si>
  <si>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</si>
  <si>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</si>
  <si>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</si>
  <si>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</si>
  <si>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</si>
  <si>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</si>
  <si>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</si>
  <si>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</si>
  <si>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</si>
  <si>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</si>
  <si>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</si>
  <si>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</si>
  <si>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</si>
  <si>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</si>
  <si>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</si>
  <si>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</si>
  <si>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</si>
  <si>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</si>
  <si>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</si>
  <si>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</si>
  <si>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</si>
  <si>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</si>
  <si>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</si>
  <si>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</si>
  <si>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</si>
  <si>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</si>
  <si>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</si>
  <si>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</si>
  <si>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</si>
  <si>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</si>
  <si>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</si>
  <si>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</si>
  <si>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</si>
  <si>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</si>
  <si>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</si>
  <si>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</si>
  <si>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</si>
  <si>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</si>
  <si>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</si>
  <si>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</si>
  <si>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</si>
  <si>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</si>
  <si>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</si>
  <si>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</si>
  <si>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</si>
  <si>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</si>
  <si>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</si>
  <si>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</si>
  <si>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</si>
  <si>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</si>
  <si>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</si>
  <si>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</si>
  <si>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</si>
  <si>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</si>
  <si>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</si>
  <si>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</si>
  <si>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</si>
  <si>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</si>
  <si>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</si>
  <si>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</si>
  <si>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</si>
  <si>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</si>
  <si>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</si>
  <si>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</si>
  <si>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</si>
  <si>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</si>
  <si>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</si>
  <si>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</si>
  <si>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</si>
  <si>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</si>
  <si>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</si>
  <si>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</si>
  <si>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</si>
  <si>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</si>
  <si>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</si>
  <si>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</si>
  <si>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</si>
  <si>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</si>
  <si>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</si>
  <si>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</si>
  <si>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</si>
  <si>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</si>
  <si>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</si>
  <si>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</si>
  <si>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</si>
  <si>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</si>
  <si>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</si>
  <si>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</si>
  <si>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</si>
  <si>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</si>
  <si>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</si>
  <si>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</si>
  <si>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</si>
  <si>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</si>
  <si>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</si>
  <si>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</si>
  <si>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</si>
  <si>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</si>
  <si>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</si>
  <si>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</si>
  <si>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</si>
  <si>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</si>
  <si>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</si>
  <si>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</si>
  <si>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</si>
  <si>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</si>
  <si>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</si>
  <si>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</si>
  <si>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</si>
  <si>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</si>
  <si>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</si>
  <si>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</si>
  <si>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</si>
  <si>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</si>
  <si>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</si>
  <si>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</si>
  <si>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</si>
  <si>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</si>
  <si>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</si>
  <si>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</si>
  <si>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</si>
  <si>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</si>
  <si>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</si>
  <si>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</si>
  <si>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</si>
  <si>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</si>
  <si>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</si>
  <si>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</si>
  <si>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</si>
  <si>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</si>
  <si>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</si>
  <si>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</si>
  <si>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</si>
  <si>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</si>
  <si>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</si>
  <si>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</si>
  <si>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</si>
  <si>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</si>
  <si>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</si>
  <si>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</si>
  <si>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</si>
  <si>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</si>
  <si>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</si>
  <si>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</si>
  <si>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</si>
  <si>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</si>
  <si>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</si>
  <si>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</si>
  <si>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</si>
  <si>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</si>
  <si>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</si>
  <si>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</si>
  <si>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</si>
  <si>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</si>
  <si>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</si>
  <si>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</si>
  <si>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</si>
  <si>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</si>
  <si>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</si>
  <si>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</si>
  <si>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</si>
  <si>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</si>
  <si>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</si>
  <si>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</si>
  <si>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</si>
  <si>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</si>
  <si>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</si>
  <si>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</si>
  <si>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</si>
  <si>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</si>
  <si>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</si>
  <si>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</si>
  <si>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</si>
  <si>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</si>
  <si>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</si>
  <si>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</si>
  <si>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</si>
  <si>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</si>
  <si>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</si>
  <si>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</si>
  <si>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</si>
  <si>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</si>
  <si>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</si>
  <si>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</si>
  <si>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</si>
  <si>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</si>
  <si>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</si>
  <si>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</si>
  <si>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</si>
  <si>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</si>
  <si>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</si>
  <si>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</si>
  <si>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</si>
  <si>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</si>
  <si>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</si>
  <si>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</si>
  <si>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</si>
  <si>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</si>
  <si>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</si>
  <si>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</si>
  <si>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</si>
  <si>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</si>
  <si>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</si>
  <si>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</si>
  <si>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</si>
  <si>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</si>
  <si>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</si>
  <si>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</si>
  <si>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</si>
  <si>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</si>
  <si>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</si>
  <si>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</si>
  <si>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</si>
  <si>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</si>
  <si>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</si>
  <si>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</si>
  <si>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</si>
  <si>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</si>
  <si>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</si>
  <si>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</si>
  <si>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</si>
  <si>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</si>
  <si>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</si>
  <si>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</si>
  <si>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</si>
  <si>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</si>
  <si>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</si>
  <si>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</si>
  <si>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</si>
  <si>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</si>
  <si>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</si>
  <si>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</si>
  <si>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</si>
  <si>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</si>
  <si>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</si>
  <si>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</si>
  <si>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</si>
  <si>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</si>
  <si>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</si>
  <si>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</si>
  <si>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</si>
  <si>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</si>
  <si>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</si>
  <si>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</si>
  <si>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</si>
  <si>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</si>
  <si>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</si>
  <si>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</si>
  <si>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</si>
  <si>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</si>
  <si>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</si>
  <si>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</si>
  <si>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</si>
  <si>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</si>
  <si>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</si>
  <si>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</si>
  <si>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</si>
  <si>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</si>
  <si>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</si>
  <si>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</si>
  <si>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</si>
  <si>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</si>
  <si>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</si>
  <si>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</si>
  <si>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</si>
  <si>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</si>
  <si>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</si>
  <si>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</si>
  <si>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</si>
  <si>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</si>
  <si>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</si>
  <si>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</si>
  <si>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</si>
  <si>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</si>
  <si>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</si>
  <si>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</si>
  <si>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</si>
  <si>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</si>
  <si>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</si>
  <si>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</si>
  <si>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</si>
  <si>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</si>
  <si>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</si>
  <si>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</si>
  <si>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</si>
  <si>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</si>
  <si>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</si>
  <si>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</si>
  <si>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</si>
  <si>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</si>
  <si>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</si>
  <si>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</si>
  <si>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</si>
  <si>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</si>
  <si>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</si>
  <si>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</si>
  <si>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</si>
  <si>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</si>
  <si>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</si>
  <si>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</si>
  <si>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</si>
  <si>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</si>
  <si>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</si>
  <si>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</si>
  <si>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</si>
  <si>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</si>
  <si>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</si>
  <si>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</si>
  <si>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</si>
  <si>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</si>
  <si>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</si>
  <si>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</si>
  <si>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</si>
  <si>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</si>
  <si>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</si>
  <si>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</si>
  <si>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</si>
  <si>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</si>
  <si>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</si>
  <si>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</si>
  <si>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</si>
  <si>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</si>
  <si>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</si>
  <si>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</si>
  <si>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</si>
  <si>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</si>
  <si>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</si>
  <si>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</si>
  <si>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</si>
  <si>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</si>
  <si>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</si>
  <si>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</si>
  <si>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</si>
  <si>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</si>
  <si>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</si>
  <si>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</si>
  <si>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</si>
  <si>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</si>
  <si>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</si>
  <si>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</si>
  <si>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</si>
  <si>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</si>
  <si>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</si>
  <si>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</si>
  <si>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</si>
  <si>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</si>
  <si>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</si>
  <si>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</si>
  <si>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</si>
  <si>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</si>
  <si>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</si>
  <si>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</si>
  <si>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</si>
  <si>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</si>
  <si>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</si>
  <si>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</si>
  <si>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</si>
  <si>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</si>
  <si>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</si>
  <si>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</si>
  <si>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</si>
  <si>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</si>
  <si>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</si>
  <si>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</si>
  <si>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</si>
  <si>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</si>
  <si>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</si>
  <si>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</si>
  <si>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</si>
  <si>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</si>
  <si>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</si>
  <si>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</si>
  <si>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</si>
  <si>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</si>
  <si>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</si>
  <si>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</si>
  <si>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</si>
  <si>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</si>
  <si>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</si>
  <si>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</si>
  <si>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</si>
  <si>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</si>
  <si>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</si>
  <si>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</si>
  <si>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</si>
  <si>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</si>
  <si>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</si>
  <si>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</si>
  <si>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</si>
  <si>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</si>
  <si>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</si>
  <si>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</si>
  <si>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</si>
  <si>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</si>
  <si>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</si>
  <si>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</si>
  <si>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</si>
  <si>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</si>
  <si>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</si>
  <si>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</si>
  <si>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</si>
  <si>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</si>
  <si>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</si>
  <si>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</si>
  <si>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</si>
  <si>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</si>
  <si>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</si>
  <si>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</si>
  <si>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</si>
  <si>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</si>
  <si>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</si>
  <si>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</si>
  <si>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</si>
  <si>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</si>
  <si>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</si>
  <si>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</si>
  <si>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</si>
  <si>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</si>
  <si>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</si>
  <si>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</si>
  <si>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</si>
  <si>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</si>
  <si>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</si>
  <si>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</si>
  <si>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</si>
  <si>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</si>
  <si>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</si>
  <si>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</si>
  <si>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</si>
  <si>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</si>
  <si>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</si>
  <si>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</si>
  <si>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</si>
  <si>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</si>
  <si>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</si>
  <si>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</si>
  <si>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</si>
  <si>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</si>
  <si>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</si>
  <si>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</si>
  <si>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</si>
  <si>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</si>
  <si>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</si>
  <si>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</si>
  <si>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</si>
  <si>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</si>
  <si>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</si>
  <si>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</si>
  <si>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</si>
  <si>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</si>
  <si>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</si>
  <si>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</si>
  <si>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</si>
  <si>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</si>
  <si>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</si>
  <si>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</si>
  <si>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</si>
  <si>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</si>
  <si>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</si>
  <si>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</si>
  <si>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</si>
  <si>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</si>
  <si>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</si>
  <si>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</si>
  <si>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</si>
  <si>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</si>
  <si>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</si>
  <si>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</si>
  <si>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</si>
  <si>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</si>
  <si>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</si>
  <si>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</si>
  <si>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</si>
  <si>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</si>
  <si>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</si>
  <si>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</si>
  <si>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</si>
  <si>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</si>
  <si>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</si>
  <si>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</si>
  <si>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</si>
  <si>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</si>
  <si>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</si>
  <si>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</si>
  <si>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</si>
  <si>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</si>
  <si>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</si>
  <si>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</si>
  <si>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</si>
  <si>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</si>
  <si>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</si>
  <si>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</si>
  <si>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</si>
  <si>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</si>
  <si>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</si>
  <si>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</si>
  <si>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</si>
  <si>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</si>
  <si>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</si>
  <si>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</si>
  <si>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</si>
  <si>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</si>
  <si>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</si>
  <si>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</si>
  <si>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</si>
  <si>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</si>
  <si>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</si>
  <si>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</si>
  <si>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</si>
  <si>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</si>
  <si>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</si>
  <si>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</si>
  <si>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</si>
  <si>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</si>
  <si>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</si>
  <si>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</si>
  <si>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</si>
  <si>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</si>
  <si>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</si>
  <si>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</si>
  <si>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</si>
  <si>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</si>
  <si>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</si>
  <si>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</si>
  <si>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</si>
  <si>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</si>
  <si>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</si>
  <si>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</si>
  <si>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</si>
  <si>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</si>
  <si>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</si>
  <si>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</si>
  <si>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</si>
  <si>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</si>
  <si>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</si>
  <si>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</si>
  <si>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</si>
  <si>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</si>
  <si>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</si>
  <si>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</si>
  <si>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</si>
  <si>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</si>
  <si>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</si>
  <si>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</si>
  <si>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</si>
  <si>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</si>
  <si>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</si>
  <si>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</si>
  <si>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</si>
  <si>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</si>
  <si>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</si>
  <si>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</si>
  <si>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</si>
  <si>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</si>
  <si>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</si>
  <si>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</si>
  <si>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</si>
  <si>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</si>
  <si>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</si>
  <si>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</si>
  <si>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</si>
  <si>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</si>
  <si>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</si>
  <si>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</si>
  <si>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</si>
  <si>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</si>
  <si>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</si>
  <si>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</si>
  <si>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</si>
  <si>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</si>
  <si>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</si>
  <si>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</si>
  <si>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</si>
  <si>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</si>
  <si>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</si>
  <si>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</si>
  <si>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</si>
  <si>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</si>
  <si>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</si>
  <si>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</si>
  <si>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</si>
  <si>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</si>
  <si>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</si>
  <si>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</si>
  <si>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</si>
  <si>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</si>
  <si>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</si>
  <si>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</si>
  <si>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</si>
  <si>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</si>
  <si>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</si>
  <si>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</si>
  <si>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</si>
  <si>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</si>
  <si>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</si>
  <si>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</si>
  <si>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</si>
  <si>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</si>
  <si>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</si>
  <si>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</si>
  <si>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</si>
  <si>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</si>
  <si>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</si>
  <si>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</si>
  <si>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</si>
  <si>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</si>
  <si>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</si>
  <si>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</si>
  <si>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</si>
  <si>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</si>
  <si>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</si>
  <si>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</si>
  <si>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</si>
  <si>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</si>
  <si>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</si>
  <si>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</si>
  <si>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</si>
  <si>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</si>
  <si>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</si>
  <si>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</si>
  <si>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</si>
  <si>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</si>
  <si>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</si>
  <si>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</si>
  <si>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</si>
  <si>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</si>
  <si>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</si>
  <si>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</si>
  <si>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</si>
  <si>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</si>
  <si>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</si>
  <si>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</si>
  <si>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</si>
  <si>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</si>
  <si>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</si>
  <si>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</si>
  <si>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</si>
  <si>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</si>
  <si>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</si>
  <si>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</si>
  <si>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</si>
  <si>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</si>
  <si>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</si>
  <si>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</si>
  <si>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</si>
  <si>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</si>
  <si>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</si>
  <si>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</si>
  <si>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</si>
  <si>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</si>
  <si>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</si>
  <si>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</si>
  <si>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</si>
  <si>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</si>
  <si>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</si>
  <si>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</si>
  <si>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</si>
  <si>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</si>
  <si>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</si>
  <si>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</si>
  <si>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</si>
  <si>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</si>
  <si>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</si>
  <si>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</si>
  <si>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</si>
  <si>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</si>
  <si>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</si>
  <si>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</si>
  <si>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</si>
  <si>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</si>
  <si>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</si>
  <si>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</si>
  <si>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</si>
  <si>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</si>
  <si>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</si>
  <si>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</si>
  <si>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</si>
  <si>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</si>
  <si>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</si>
  <si>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</si>
  <si>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</si>
  <si>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</si>
  <si>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</si>
  <si>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</si>
  <si>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</si>
  <si>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</si>
  <si>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</si>
  <si>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</si>
  <si>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</si>
  <si>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</si>
  <si>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</si>
  <si>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</si>
  <si>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</si>
  <si>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</si>
  <si>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</si>
  <si>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</si>
  <si>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</si>
  <si>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</si>
  <si>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</si>
  <si>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</si>
  <si>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</si>
  <si>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</si>
  <si>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</si>
  <si>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</si>
  <si>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</si>
  <si>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</si>
  <si>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</si>
  <si>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</si>
  <si>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</si>
  <si>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</si>
  <si>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</si>
  <si>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</si>
  <si>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</si>
  <si>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</si>
  <si>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</si>
  <si>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</si>
  <si>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</si>
  <si>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</si>
  <si>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</si>
  <si>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</si>
  <si>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</si>
  <si>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</si>
  <si>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</si>
  <si>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</si>
  <si>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</si>
  <si>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</si>
  <si>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</si>
  <si>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</si>
  <si>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</si>
  <si>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</si>
  <si>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</si>
  <si>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</si>
  <si>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</si>
  <si>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</si>
  <si>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</si>
  <si>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</si>
  <si>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</si>
  <si>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</si>
  <si>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</si>
  <si>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</si>
  <si>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</si>
  <si>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</si>
  <si>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</si>
  <si>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</si>
  <si>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</si>
  <si>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</si>
  <si>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</si>
  <si>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</si>
  <si>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</si>
  <si>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</si>
  <si>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</si>
  <si>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</si>
  <si>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</si>
  <si>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</si>
  <si>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</si>
  <si>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</si>
  <si>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</si>
  <si>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</si>
  <si>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</si>
  <si>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</si>
  <si>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</si>
  <si>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</si>
  <si>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</si>
  <si>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</si>
  <si>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</si>
  <si>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</si>
  <si>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</si>
  <si>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</si>
  <si>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</si>
  <si>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</si>
  <si>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</si>
  <si>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</si>
  <si>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</si>
  <si>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</si>
  <si>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</si>
  <si>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</si>
  <si>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</si>
  <si>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</si>
  <si>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</si>
  <si>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</si>
  <si>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</si>
  <si>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</si>
  <si>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</si>
  <si>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</si>
  <si>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</si>
  <si>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</si>
  <si>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</si>
  <si>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</si>
  <si>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</si>
  <si>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</si>
  <si>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</si>
  <si>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</si>
  <si>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</si>
  <si>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</si>
  <si>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</si>
  <si>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</si>
  <si>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</si>
  <si>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</si>
  <si>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</si>
  <si>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</si>
  <si>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</si>
  <si>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</si>
  <si>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</si>
  <si>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</si>
  <si>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</si>
  <si>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</si>
  <si>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</si>
  <si>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</si>
  <si>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</si>
  <si>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</si>
  <si>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</si>
  <si>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</si>
  <si>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</si>
  <si>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</si>
  <si>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</si>
  <si>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</si>
  <si>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</si>
  <si>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</si>
  <si>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</si>
  <si>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</si>
  <si>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</si>
  <si>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</si>
  <si>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</si>
  <si>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</si>
  <si>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</si>
  <si>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</si>
  <si>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</si>
  <si>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</si>
  <si>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</si>
  <si>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</si>
  <si>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</si>
  <si>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</si>
  <si>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</si>
  <si>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</si>
  <si>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</si>
  <si>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</si>
  <si>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</si>
  <si>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</si>
  <si>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</si>
  <si>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</si>
  <si>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</si>
  <si>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</si>
  <si>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</si>
  <si>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</si>
  <si>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</si>
  <si>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</si>
  <si>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</si>
  <si>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</si>
  <si>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</si>
  <si>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</si>
  <si>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</si>
  <si>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</si>
  <si>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</si>
  <si>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</si>
  <si>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</si>
  <si>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</si>
  <si>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</si>
  <si>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</si>
  <si>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</si>
  <si>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</si>
  <si>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</si>
  <si>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</si>
  <si>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</si>
  <si>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</si>
  <si>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</si>
  <si>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</si>
  <si>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</si>
  <si>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</si>
  <si>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</si>
  <si>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</si>
  <si>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</si>
  <si>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</si>
  <si>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</si>
  <si>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</si>
  <si>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</si>
  <si>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</si>
  <si>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</si>
  <si>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</si>
  <si>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</si>
  <si>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</si>
  <si>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</si>
  <si>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</si>
  <si>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</si>
  <si>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</si>
  <si>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</si>
  <si>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</si>
  <si>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</si>
  <si>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</si>
  <si>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</si>
  <si>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</si>
  <si>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</si>
  <si>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</si>
  <si>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</si>
  <si>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</si>
  <si>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</si>
  <si>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</si>
  <si>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</si>
  <si>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</si>
  <si>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</si>
  <si>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</si>
  <si>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</si>
  <si>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</si>
  <si>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</si>
  <si>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</si>
  <si>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</si>
  <si>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</si>
  <si>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</si>
  <si>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</si>
  <si>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</si>
  <si>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</si>
  <si>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</si>
  <si>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</si>
  <si>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</si>
  <si>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</si>
  <si>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</si>
  <si>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</si>
  <si>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</si>
  <si>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</si>
  <si>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</si>
  <si>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</si>
  <si>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</si>
  <si>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</si>
  <si>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</si>
  <si>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</si>
  <si>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</si>
  <si>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</si>
  <si>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</si>
  <si>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</si>
  <si>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</si>
  <si>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</si>
  <si>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</si>
  <si>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</si>
  <si>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</si>
  <si>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</si>
  <si>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</si>
  <si>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</si>
  <si>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</si>
  <si>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</si>
  <si>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</si>
  <si>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</si>
  <si>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</si>
  <si>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</si>
  <si>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</si>
  <si>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</si>
  <si>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</si>
  <si>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</si>
  <si>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</si>
  <si>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</si>
  <si>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</si>
  <si>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</si>
  <si>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</si>
  <si>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</si>
  <si>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</si>
  <si>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</si>
  <si>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</si>
  <si>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</si>
  <si>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</si>
  <si>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</si>
  <si>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</si>
  <si>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</si>
  <si>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</si>
  <si>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</si>
  <si>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</si>
  <si>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</si>
  <si>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</si>
  <si>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</si>
  <si>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</si>
  <si>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</si>
  <si>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</si>
  <si>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</si>
  <si>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</si>
  <si>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</si>
  <si>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</si>
  <si>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</si>
  <si>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</si>
  <si>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</si>
  <si>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</si>
  <si>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</si>
  <si>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</si>
  <si>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</si>
  <si>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</si>
  <si>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</si>
  <si>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</si>
  <si>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</si>
  <si>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</si>
  <si>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</si>
  <si>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</si>
  <si>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</si>
  <si>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</si>
  <si>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</si>
  <si>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</si>
  <si>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</si>
  <si>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</si>
  <si>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</si>
  <si>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</si>
  <si>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</si>
  <si>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</si>
  <si>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</si>
  <si>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</si>
  <si>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</si>
  <si>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</si>
  <si>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</si>
  <si>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</si>
  <si>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</si>
  <si>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</si>
  <si>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</si>
  <si>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</si>
  <si>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</si>
  <si>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</si>
  <si>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</si>
  <si>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</si>
  <si>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</si>
  <si>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</si>
  <si>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</si>
  <si>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</si>
  <si>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</si>
  <si>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</si>
  <si>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</si>
  <si>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</si>
  <si>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</si>
  <si>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</si>
  <si>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</si>
  <si>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</si>
  <si>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</si>
  <si>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</si>
  <si>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</si>
  <si>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</si>
  <si>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</si>
  <si>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</si>
  <si>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</si>
  <si>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</si>
  <si>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</si>
  <si>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</si>
  <si>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</si>
  <si>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</si>
  <si>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</si>
  <si>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</si>
  <si>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</si>
  <si>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</si>
  <si>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</si>
  <si>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</si>
  <si>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</si>
  <si>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</si>
  <si>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</si>
  <si>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</si>
  <si>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</si>
  <si>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</si>
  <si>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</si>
  <si>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</si>
  <si>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</si>
  <si>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</si>
  <si>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</si>
  <si>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</si>
  <si>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</si>
  <si>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</si>
  <si>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</si>
  <si>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</si>
  <si>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</si>
  <si>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</si>
  <si>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</si>
  <si>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</si>
  <si>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</si>
  <si>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</si>
  <si>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</si>
  <si>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</si>
  <si>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</si>
  <si>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</si>
  <si>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</si>
  <si>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</si>
  <si>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</si>
  <si>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</si>
  <si>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</si>
  <si>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</si>
  <si>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</si>
  <si>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</si>
  <si>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</si>
  <si>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</si>
  <si>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</si>
  <si>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</si>
  <si>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</si>
  <si>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</si>
  <si>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</si>
  <si>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</si>
  <si>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</si>
  <si>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</si>
  <si>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</si>
  <si>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</si>
  <si>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</si>
  <si>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</si>
  <si>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</si>
  <si>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</si>
  <si>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</si>
  <si>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</si>
  <si>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</si>
  <si>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</si>
  <si>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</si>
  <si>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</si>
  <si>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</si>
  <si>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</si>
  <si>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</si>
  <si>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</si>
  <si>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</si>
  <si>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</si>
  <si>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</si>
  <si>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</si>
  <si>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</si>
  <si>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</si>
  <si>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</si>
  <si>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</si>
  <si>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</si>
  <si>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</si>
  <si>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</si>
  <si>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</si>
  <si>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</si>
  <si>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</si>
  <si>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</si>
  <si>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</si>
  <si>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</si>
  <si>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</si>
  <si>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</si>
  <si>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</si>
  <si>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</si>
  <si>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</si>
  <si>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</si>
  <si>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</si>
  <si>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</si>
  <si>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</si>
  <si>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</si>
  <si>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</si>
  <si>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</si>
  <si>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</si>
  <si>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</si>
  <si>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</si>
  <si>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</si>
  <si>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</si>
  <si>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</si>
  <si>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</si>
  <si>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</si>
  <si>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</si>
  <si>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</si>
  <si>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</si>
  <si>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</si>
  <si>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</si>
  <si>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</si>
  <si>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</si>
  <si>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</si>
  <si>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</si>
  <si>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</si>
  <si>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</si>
  <si>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</si>
  <si>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</si>
  <si>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</si>
  <si>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</si>
  <si>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</si>
  <si>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</si>
  <si>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</si>
  <si>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</si>
  <si>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</si>
  <si>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</si>
  <si>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</si>
  <si>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</si>
  <si>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</si>
  <si>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</si>
  <si>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</si>
  <si>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</si>
  <si>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</si>
  <si>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</si>
  <si>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</si>
  <si>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</si>
  <si>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</si>
  <si>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</si>
  <si>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</si>
  <si>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</si>
  <si>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</si>
  <si>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</si>
  <si>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</si>
  <si>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</si>
  <si>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</si>
  <si>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</si>
  <si>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</si>
  <si>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</si>
  <si>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</si>
  <si>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</si>
  <si>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</si>
  <si>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</si>
  <si>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</si>
  <si>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</si>
  <si>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</si>
  <si>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</si>
  <si>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</si>
  <si>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</si>
  <si>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</si>
  <si>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</si>
  <si>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</si>
  <si>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</si>
  <si>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</si>
  <si>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</si>
  <si>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</si>
  <si>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</si>
  <si>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</si>
  <si>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</si>
  <si>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</si>
  <si>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</si>
  <si>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</si>
  <si>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</si>
  <si>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</si>
  <si>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</si>
  <si>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</si>
  <si>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</si>
  <si>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</si>
  <si>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</si>
  <si>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</si>
  <si>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</si>
  <si>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</si>
  <si>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</si>
  <si>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</si>
  <si>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</si>
  <si>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</si>
  <si>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</si>
  <si>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</si>
  <si>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</si>
  <si>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</si>
  <si>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</si>
  <si>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</si>
  <si>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</si>
  <si>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</si>
  <si>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</si>
  <si>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</si>
  <si>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</si>
  <si>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</si>
  <si>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</si>
  <si>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</si>
  <si>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</si>
  <si>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</si>
  <si>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</si>
  <si>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</si>
  <si>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</si>
  <si>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</si>
  <si>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</si>
  <si>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</si>
  <si>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</si>
  <si>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</si>
  <si>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</si>
  <si>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</si>
  <si>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</si>
  <si>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</si>
  <si>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</si>
  <si>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</si>
  <si>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</si>
  <si>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</si>
  <si>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</si>
  <si>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</si>
  <si>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</si>
  <si>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</si>
  <si>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</si>
  <si>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</si>
  <si>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</si>
  <si>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</si>
  <si>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</si>
  <si>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</si>
  <si>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</si>
  <si>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</si>
  <si>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</si>
  <si>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</si>
  <si>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</si>
  <si>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</si>
  <si>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</si>
  <si>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</si>
  <si>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</si>
  <si>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</si>
  <si>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</si>
  <si>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</si>
  <si>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</si>
  <si>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</si>
  <si>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</si>
  <si>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</si>
  <si>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</si>
  <si>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</si>
  <si>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</si>
  <si>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</si>
  <si>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</si>
  <si>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</si>
  <si>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</si>
  <si>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</si>
  <si>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</si>
  <si>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</si>
  <si>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</si>
  <si>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</si>
  <si>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</si>
  <si>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</si>
  <si>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</si>
  <si>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</si>
  <si>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</si>
  <si>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</si>
  <si>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</si>
  <si>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</si>
  <si>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</si>
  <si>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</si>
  <si>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</si>
  <si>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</si>
  <si>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</si>
  <si>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</si>
  <si>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</si>
  <si>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</si>
  <si>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</si>
  <si>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</si>
  <si>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</si>
  <si>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</si>
  <si>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</si>
  <si>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</si>
  <si>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</si>
  <si>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</si>
  <si>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</si>
  <si>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</si>
  <si>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</si>
  <si>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</si>
  <si>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</si>
  <si>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</si>
  <si>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</si>
  <si>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</si>
  <si>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</si>
  <si>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</si>
  <si>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</si>
  <si>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</si>
  <si>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</si>
  <si>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</si>
  <si>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</si>
  <si>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</si>
  <si>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</si>
  <si>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</si>
  <si>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</si>
  <si>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</si>
  <si>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</si>
  <si>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</si>
  <si>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</si>
  <si>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</si>
  <si>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</si>
  <si>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</si>
  <si>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</si>
  <si>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</si>
  <si>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</si>
  <si>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</si>
  <si>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</si>
  <si>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</si>
  <si>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</si>
  <si>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</si>
  <si>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</si>
  <si>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</si>
  <si>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</si>
  <si>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</si>
  <si>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</si>
  <si>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</si>
  <si>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</si>
  <si>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</si>
  <si>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</si>
  <si>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</si>
  <si>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</si>
  <si>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</si>
  <si>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</si>
  <si>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</si>
  <si>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</si>
  <si>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</si>
  <si>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</si>
  <si>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</si>
  <si>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</si>
  <si>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</si>
  <si>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</si>
  <si>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</si>
  <si>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</si>
  <si>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</si>
  <si>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</si>
  <si>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</si>
  <si>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</si>
  <si>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</si>
  <si>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</si>
  <si>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</si>
  <si>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</si>
  <si>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</si>
  <si>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</si>
  <si>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</si>
  <si>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</si>
  <si>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</si>
  <si>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</si>
  <si>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</si>
  <si>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</si>
  <si>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</si>
  <si>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</si>
  <si>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</si>
  <si>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</si>
  <si>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</si>
  <si>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</si>
  <si>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</si>
  <si>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</si>
  <si>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</si>
  <si>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</si>
  <si>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</si>
  <si>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</si>
  <si>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</si>
  <si>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</si>
  <si>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</si>
  <si>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</si>
  <si>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</si>
  <si>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</si>
  <si>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</si>
  <si>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</si>
  <si>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</si>
  <si>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</si>
  <si>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</si>
  <si>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</si>
  <si>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</si>
  <si>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</si>
  <si>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</si>
  <si>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</si>
  <si>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</si>
  <si>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</si>
  <si>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</si>
  <si>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</si>
  <si>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</si>
  <si>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</si>
  <si>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</si>
  <si>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</si>
  <si>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</si>
  <si>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</si>
  <si>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</si>
  <si>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</si>
  <si>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</si>
  <si>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</si>
  <si>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</si>
  <si>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</si>
  <si>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</si>
  <si>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</si>
  <si>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</si>
  <si>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</si>
  <si>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</si>
  <si>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</si>
  <si>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</si>
  <si>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</si>
  <si>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</si>
  <si>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</si>
  <si>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</si>
  <si>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</si>
  <si>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</si>
  <si>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</si>
  <si>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</si>
  <si>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</si>
  <si>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</si>
  <si>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</si>
  <si>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</si>
  <si>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</si>
  <si>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</si>
  <si>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</si>
  <si>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</si>
  <si>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</si>
  <si>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</si>
  <si>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</si>
  <si>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</si>
  <si>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</si>
  <si>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</si>
  <si>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</si>
  <si>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</si>
  <si>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</si>
  <si>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</si>
  <si>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</si>
  <si>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</si>
  <si>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</si>
  <si>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</si>
  <si>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</si>
  <si>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</si>
  <si>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</si>
  <si>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</si>
  <si>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</si>
  <si>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</si>
  <si>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</si>
  <si>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</si>
  <si>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</si>
  <si>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</si>
  <si>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</si>
  <si>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</si>
  <si>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</si>
  <si>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</si>
  <si>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</si>
  <si>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</si>
  <si>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</si>
  <si>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</si>
  <si>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</si>
  <si>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</si>
  <si>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</si>
  <si>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</si>
  <si>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</si>
  <si>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</si>
  <si>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</si>
  <si>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</si>
  <si>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</si>
  <si>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</si>
  <si>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</si>
  <si>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</si>
  <si>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</si>
  <si>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</si>
  <si>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</si>
  <si>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</si>
  <si>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</si>
  <si>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</si>
  <si>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</si>
  <si>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</si>
  <si>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</si>
  <si>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</si>
  <si>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</si>
  <si>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</si>
  <si>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</si>
  <si>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</si>
  <si>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</si>
  <si>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</si>
  <si>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</si>
  <si>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</si>
  <si>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</si>
  <si>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</si>
  <si>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</si>
  <si>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</si>
  <si>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</si>
  <si>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</si>
  <si>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</si>
  <si>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</si>
  <si>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</si>
  <si>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</si>
  <si>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</si>
  <si>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</si>
  <si>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</si>
  <si>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</si>
  <si>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</si>
  <si>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</si>
  <si>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</si>
  <si>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</si>
  <si>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</si>
  <si>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</si>
  <si>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</si>
  <si>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</si>
  <si>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</si>
  <si>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</si>
  <si>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</si>
  <si>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</si>
  <si>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</si>
  <si>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</si>
  <si>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</si>
  <si>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</si>
  <si>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</si>
  <si>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</si>
  <si>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</si>
  <si>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</si>
  <si>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</si>
  <si>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</si>
  <si>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</si>
  <si>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</si>
  <si>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</si>
  <si>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</si>
  <si>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</si>
  <si>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</si>
  <si>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</si>
  <si>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</si>
  <si>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</si>
  <si>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</si>
  <si>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</si>
  <si>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</si>
  <si>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</si>
  <si>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</si>
  <si>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</si>
  <si>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</si>
  <si>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</si>
  <si>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</si>
  <si>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</si>
  <si>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</si>
  <si>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</si>
  <si>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</si>
  <si>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</si>
  <si>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</si>
  <si>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</si>
  <si>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</si>
  <si>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</si>
  <si>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</si>
  <si>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</si>
  <si>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</si>
  <si>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</si>
  <si>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</si>
  <si>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</si>
  <si>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</si>
  <si>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</si>
  <si>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</si>
  <si>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</si>
  <si>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</si>
  <si>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</si>
  <si>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</si>
  <si>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</si>
  <si>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</si>
  <si>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</si>
  <si>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</si>
  <si>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</si>
  <si>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</si>
  <si>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</si>
  <si>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</si>
  <si>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</si>
  <si>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</si>
  <si>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</si>
  <si>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</si>
  <si>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</si>
  <si>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</si>
  <si>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</si>
  <si>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</si>
  <si>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</si>
  <si>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</si>
  <si>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</si>
  <si>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</si>
  <si>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</si>
  <si>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</si>
  <si>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</si>
  <si>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</si>
  <si>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</si>
  <si>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</si>
  <si>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</si>
  <si>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</si>
  <si>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</si>
  <si>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</si>
  <si>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</si>
  <si>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</si>
  <si>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</si>
  <si>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</si>
  <si>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</si>
  <si>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</si>
  <si>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</si>
  <si>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</si>
  <si>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</si>
  <si>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</si>
  <si>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</si>
  <si>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</si>
  <si>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</si>
  <si>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</si>
  <si>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</si>
  <si>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</si>
  <si>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</si>
  <si>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</si>
  <si>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</si>
  <si>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</si>
  <si>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</si>
  <si>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</si>
  <si>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</si>
  <si>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</si>
  <si>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</si>
  <si>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</si>
  <si>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</si>
  <si>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</si>
  <si>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</si>
  <si>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</si>
  <si>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</si>
  <si>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</si>
  <si>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</si>
  <si>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</si>
  <si>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</si>
  <si>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</si>
  <si>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</si>
  <si>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</si>
  <si>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</si>
  <si>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</si>
  <si>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</si>
  <si>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</si>
  <si>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</si>
  <si>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</si>
  <si>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</si>
  <si>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</si>
  <si>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</si>
  <si>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</si>
  <si>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</si>
  <si>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</si>
  <si>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</si>
  <si>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</si>
  <si>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</si>
  <si>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</si>
  <si>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</si>
  <si>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</si>
  <si>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</si>
  <si>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</si>
  <si>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</si>
  <si>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</si>
  <si>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</si>
  <si>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</si>
  <si>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</si>
  <si>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</si>
  <si>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</si>
  <si>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</si>
  <si>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</si>
  <si>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</si>
  <si>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</si>
  <si>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</si>
  <si>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</si>
  <si>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</si>
  <si>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</si>
  <si>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</si>
  <si>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</si>
  <si>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</si>
  <si>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</si>
  <si>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</si>
  <si>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</si>
  <si>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</si>
  <si>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</si>
  <si>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</si>
  <si>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</si>
  <si>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</si>
  <si>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</si>
  <si>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</si>
  <si>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</si>
  <si>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</si>
  <si>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</si>
  <si>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</si>
  <si>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</si>
  <si>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</si>
  <si>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</si>
  <si>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</si>
  <si>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</si>
  <si>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</si>
  <si>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</si>
  <si>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</si>
  <si>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</si>
  <si>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</si>
  <si>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</si>
  <si>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</si>
  <si>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</si>
  <si>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</si>
  <si>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</si>
  <si>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</si>
  <si>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</si>
  <si>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</si>
  <si>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</si>
  <si>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</si>
  <si>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</si>
  <si>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</si>
  <si>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</si>
  <si>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</si>
  <si>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</si>
  <si>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</si>
  <si>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</si>
  <si>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</si>
  <si>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</si>
  <si>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</si>
  <si>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</si>
  <si>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</si>
  <si>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</si>
  <si>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</si>
  <si>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</si>
  <si>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</si>
  <si>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</si>
  <si>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</si>
  <si>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</si>
  <si>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</si>
  <si>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</si>
  <si>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</si>
  <si>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</si>
  <si>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</si>
  <si>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</si>
  <si>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</si>
  <si>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</si>
  <si>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</si>
  <si>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</si>
  <si>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</si>
  <si>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</si>
  <si>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</si>
  <si>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</si>
  <si>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</si>
  <si>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</si>
  <si>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</si>
  <si>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</si>
  <si>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</si>
  <si>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</si>
  <si>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</si>
  <si>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</si>
  <si>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</si>
  <si>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</si>
  <si>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</si>
  <si>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</si>
  <si>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</si>
  <si>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</si>
  <si>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</si>
  <si>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</si>
  <si>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</si>
  <si>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</si>
  <si>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</si>
  <si>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</si>
  <si>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</si>
  <si>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</si>
  <si>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</si>
  <si>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</si>
  <si>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</si>
  <si>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</si>
  <si>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</si>
  <si>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</si>
  <si>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</si>
  <si>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</si>
  <si>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</si>
  <si>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</si>
  <si>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</si>
  <si>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</si>
  <si>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</si>
  <si>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</si>
  <si>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</si>
  <si>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</si>
  <si>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</si>
  <si>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</si>
  <si>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</si>
  <si>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</si>
  <si>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</si>
  <si>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</si>
  <si>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</si>
  <si>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</si>
  <si>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</si>
  <si>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</si>
  <si>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</si>
  <si>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</si>
  <si>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</si>
  <si>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</si>
  <si>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</si>
  <si>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</si>
  <si>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</si>
  <si>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</si>
  <si>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</si>
  <si>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</si>
  <si>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</si>
  <si>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</si>
  <si>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</si>
  <si>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</si>
  <si>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</si>
  <si>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</si>
  <si>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</si>
  <si>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</si>
  <si>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</si>
  <si>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</si>
  <si>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</si>
  <si>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</si>
  <si>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</si>
  <si>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</si>
  <si>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</si>
  <si>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</si>
  <si>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</si>
  <si>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</si>
  <si>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</si>
  <si>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</si>
  <si>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</si>
  <si>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</si>
  <si>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</si>
  <si>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</si>
  <si>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</si>
  <si>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</si>
  <si>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</si>
  <si>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</si>
  <si>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</si>
  <si>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</si>
  <si>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</si>
  <si>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</si>
  <si>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</si>
  <si>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</si>
  <si>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</si>
  <si>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</si>
  <si>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</si>
  <si>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</si>
  <si>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</si>
  <si>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</si>
  <si>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</si>
  <si>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</si>
  <si>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</si>
  <si>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</si>
  <si>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</si>
  <si>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</si>
  <si>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</si>
  <si>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</si>
  <si>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</si>
  <si>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</si>
  <si>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</si>
  <si>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</si>
  <si>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</si>
  <si>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</si>
  <si>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</si>
  <si>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</si>
  <si>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</si>
  <si>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</si>
  <si>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</si>
  <si>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</si>
  <si>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</si>
  <si>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</si>
  <si>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</si>
  <si>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</si>
  <si>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</si>
  <si>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</si>
  <si>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</si>
  <si>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</si>
  <si>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</si>
  <si>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</si>
  <si>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</si>
  <si>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</si>
  <si>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</si>
  <si>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</si>
  <si>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</si>
  <si>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</si>
  <si>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</si>
  <si>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</si>
  <si>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</si>
  <si>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</si>
  <si>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</si>
  <si>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</si>
  <si>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</si>
  <si>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</si>
  <si>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</si>
  <si>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</si>
  <si>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</si>
  <si>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</si>
  <si>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</si>
  <si>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</si>
  <si>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</si>
  <si>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</si>
  <si>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</si>
  <si>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</si>
  <si>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</si>
  <si>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</si>
  <si>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</si>
  <si>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</si>
  <si>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</si>
  <si>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</si>
  <si>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</si>
  <si>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</si>
  <si>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</si>
  <si>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</si>
  <si>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</si>
  <si>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</si>
  <si>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</si>
  <si>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</si>
  <si>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</si>
  <si>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</si>
  <si>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</si>
  <si>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</si>
  <si>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</si>
  <si>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</si>
  <si>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</si>
  <si>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</si>
  <si>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</si>
  <si>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</si>
  <si>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</si>
  <si>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</si>
  <si>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</si>
  <si>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</si>
  <si>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</si>
  <si>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</si>
  <si>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</si>
  <si>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</si>
  <si>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</si>
  <si>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</si>
  <si>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</si>
  <si>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</si>
  <si>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</si>
  <si>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</si>
  <si>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</si>
  <si>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</si>
  <si>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</si>
  <si>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</si>
  <si>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</si>
  <si>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</si>
  <si>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</si>
  <si>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</si>
  <si>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</si>
  <si>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</si>
  <si>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</si>
  <si>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</si>
  <si>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</si>
  <si>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</si>
  <si>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</si>
  <si>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</si>
  <si>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</si>
  <si>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</si>
  <si>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</si>
  <si>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</si>
  <si>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</si>
  <si>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</si>
  <si>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</si>
  <si>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</si>
  <si>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</si>
  <si>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</si>
  <si>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</si>
  <si>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</si>
  <si>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</si>
  <si>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</si>
  <si>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</si>
  <si>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</si>
  <si>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</si>
  <si>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</si>
  <si>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</si>
  <si>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</si>
  <si>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</si>
  <si>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</si>
  <si>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</si>
  <si>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</si>
  <si>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</si>
  <si>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</si>
  <si>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</si>
  <si>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</si>
  <si>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</si>
  <si>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</si>
  <si>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</si>
  <si>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</si>
  <si>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</si>
  <si>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</si>
  <si>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</si>
  <si>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</si>
  <si>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</si>
  <si>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</si>
  <si>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</si>
  <si>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</si>
  <si>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</si>
  <si>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</si>
  <si>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</si>
  <si>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</si>
  <si>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</si>
  <si>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</si>
  <si>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</si>
  <si>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</si>
  <si>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</si>
  <si>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</si>
  <si>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</si>
  <si>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</si>
  <si>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</si>
  <si>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</si>
  <si>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</si>
  <si>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</si>
  <si>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</si>
  <si>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</si>
  <si>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</si>
  <si>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</si>
  <si>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</si>
  <si>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</si>
  <si>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</si>
  <si>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</si>
  <si>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</si>
  <si>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</si>
  <si>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</si>
  <si>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</si>
  <si>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</si>
  <si>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</si>
  <si>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</si>
  <si>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</si>
  <si>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</si>
  <si>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</si>
  <si>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</si>
  <si>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</si>
  <si>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</si>
  <si>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</si>
  <si>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</si>
  <si>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</si>
  <si>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</si>
  <si>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</si>
  <si>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</si>
  <si>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</si>
  <si>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</si>
  <si>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</si>
  <si>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</si>
  <si>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</si>
  <si>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</si>
  <si>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</si>
  <si>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</si>
  <si>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</si>
  <si>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</si>
  <si>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</si>
  <si>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</si>
  <si>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</si>
  <si>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</si>
  <si>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</si>
  <si>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</si>
  <si>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</si>
  <si>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</si>
  <si>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</si>
  <si>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</si>
  <si>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</si>
  <si>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</si>
  <si>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</si>
  <si>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</si>
  <si>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</si>
  <si>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</si>
  <si>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</si>
  <si>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</si>
  <si>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</si>
  <si>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</si>
  <si>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</si>
  <si>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</si>
  <si>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</si>
  <si>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</si>
  <si>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</si>
  <si>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</si>
  <si>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</si>
  <si>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</si>
  <si>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</si>
  <si>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</si>
  <si>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</si>
  <si>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</si>
  <si>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</si>
  <si>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</si>
  <si>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</si>
  <si>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</si>
  <si>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</si>
  <si>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</si>
  <si>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</si>
  <si>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</si>
  <si>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</si>
  <si>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</si>
  <si>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</si>
  <si>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</si>
  <si>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</si>
  <si>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</si>
  <si>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</si>
  <si>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</si>
  <si>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</si>
  <si>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</si>
  <si>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</si>
  <si>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</si>
  <si>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</si>
  <si>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</si>
  <si>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</si>
  <si>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</si>
  <si>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</si>
  <si>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</si>
  <si>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</si>
  <si>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</si>
  <si>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</si>
  <si>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</si>
  <si>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</si>
  <si>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</si>
  <si>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</si>
  <si>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</si>
  <si>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</si>
  <si>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</si>
  <si>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</si>
  <si>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</si>
  <si>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</si>
  <si>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</si>
  <si>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</si>
  <si>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</si>
  <si>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</si>
  <si>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</si>
  <si>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</si>
  <si>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</si>
  <si>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</si>
  <si>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</si>
  <si>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</si>
  <si>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</si>
  <si>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</si>
  <si>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</si>
  <si>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</si>
  <si>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</si>
  <si>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</si>
  <si>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</si>
  <si>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</si>
  <si>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</si>
  <si>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</si>
  <si>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</si>
  <si>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</si>
  <si>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</si>
  <si>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</si>
  <si>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</si>
  <si>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</si>
  <si>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</si>
  <si>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</si>
  <si>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</si>
  <si>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</si>
  <si>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</si>
  <si>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</si>
  <si>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</si>
  <si>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</si>
  <si>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</si>
  <si>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</si>
  <si>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</si>
  <si>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</si>
  <si>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</si>
  <si>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</si>
  <si>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</si>
  <si>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</si>
  <si>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</si>
  <si>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</si>
  <si>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</si>
  <si>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</si>
  <si>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</si>
  <si>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</si>
  <si>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</si>
  <si>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</si>
  <si>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</si>
  <si>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</si>
  <si>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</si>
  <si>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</si>
  <si>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</si>
  <si>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</si>
  <si>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</si>
  <si>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</si>
  <si>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</si>
  <si>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</si>
  <si>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</si>
  <si>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</si>
  <si>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</si>
  <si>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</si>
  <si>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</si>
  <si>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</si>
  <si>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</si>
  <si>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</si>
  <si>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</si>
  <si>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</si>
  <si>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</si>
  <si>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</si>
  <si>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</si>
  <si>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</si>
  <si>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</si>
  <si>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</si>
  <si>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</si>
  <si>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</si>
  <si>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</si>
  <si>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</si>
  <si>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</si>
  <si>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</si>
  <si>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</si>
  <si>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</si>
  <si>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</si>
  <si>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</si>
  <si>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</si>
  <si>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</si>
  <si>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</si>
  <si>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</si>
  <si>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</si>
  <si>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</si>
  <si>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</si>
  <si>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</si>
  <si>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</si>
  <si>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</si>
  <si>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</si>
  <si>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</si>
  <si>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</si>
  <si>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</si>
  <si>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</si>
  <si>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</si>
  <si>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</si>
  <si>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</si>
  <si>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</si>
  <si>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</si>
  <si>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</si>
  <si>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</si>
  <si>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</si>
  <si>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</si>
  <si>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</si>
  <si>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</si>
  <si>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</si>
  <si>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</si>
  <si>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</si>
  <si>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</si>
  <si>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</si>
  <si>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</si>
  <si>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</si>
  <si>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</si>
  <si>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</si>
  <si>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</si>
  <si>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</si>
  <si>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</si>
  <si>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</si>
  <si>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</si>
  <si>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</si>
  <si>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</si>
  <si>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</si>
  <si>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</si>
  <si>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</si>
  <si>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</si>
  <si>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</si>
  <si>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</si>
  <si>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</si>
  <si>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</si>
  <si>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</si>
  <si>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</si>
  <si>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</si>
  <si>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</si>
  <si>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</si>
  <si>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</si>
  <si>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</si>
  <si>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</si>
  <si>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</si>
  <si>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</si>
  <si>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</si>
  <si>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</si>
  <si>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</si>
  <si>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</si>
  <si>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</si>
  <si>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</si>
  <si>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</si>
  <si>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</si>
  <si>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</si>
  <si>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</si>
  <si>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</si>
  <si>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</si>
  <si>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</si>
  <si>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</si>
  <si>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</si>
  <si>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</si>
  <si>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</si>
  <si>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</si>
  <si>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</si>
  <si>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</si>
  <si>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</si>
  <si>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</si>
  <si>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</si>
  <si>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</si>
  <si>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</si>
  <si>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</si>
  <si>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</si>
  <si>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</si>
  <si>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</si>
  <si>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</si>
  <si>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</si>
  <si>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</si>
  <si>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</si>
  <si>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</si>
  <si>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</si>
  <si>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</si>
  <si>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</si>
  <si>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</si>
  <si>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</si>
  <si>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</si>
  <si>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</si>
  <si>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</si>
  <si>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</si>
  <si>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</si>
  <si>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</si>
  <si>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</si>
  <si>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</si>
  <si>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</si>
  <si>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</si>
  <si>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</si>
  <si>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</si>
  <si>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</si>
  <si>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</si>
  <si>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</si>
  <si>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</si>
  <si>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</si>
  <si>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</si>
  <si>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</si>
  <si>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</si>
  <si>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</si>
  <si>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</si>
  <si>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</si>
  <si>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</si>
  <si>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</si>
  <si>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</si>
  <si>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</si>
  <si>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</si>
  <si>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</si>
  <si>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</si>
  <si>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</si>
  <si>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</si>
  <si>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</si>
  <si>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</si>
  <si>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</si>
  <si>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</si>
  <si>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</si>
  <si>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</si>
  <si>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</si>
  <si>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</si>
  <si>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</si>
  <si>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</si>
  <si>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</si>
  <si>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</si>
  <si>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</si>
  <si>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</si>
  <si>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</si>
  <si>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</si>
  <si>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</si>
  <si>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</si>
  <si>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</si>
  <si>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</si>
  <si>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</si>
  <si>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</si>
  <si>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</si>
  <si>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</si>
  <si>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</si>
  <si>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</si>
  <si>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</si>
  <si>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</si>
  <si>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</si>
  <si>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</si>
  <si>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</si>
  <si>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</si>
  <si>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</si>
  <si>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</si>
  <si>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</si>
  <si>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</si>
  <si>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</si>
  <si>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</si>
  <si>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</si>
  <si>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</si>
  <si>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</si>
  <si>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</si>
  <si>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</si>
  <si>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</si>
  <si>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</si>
  <si>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</si>
  <si>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</si>
  <si>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</si>
  <si>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</si>
  <si>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</si>
  <si>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</si>
  <si>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</si>
  <si>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</si>
  <si>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</si>
  <si>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</si>
  <si>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</si>
  <si>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</si>
  <si>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</si>
  <si>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</si>
  <si>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</si>
  <si>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</si>
  <si>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</si>
  <si>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</si>
  <si>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</si>
  <si>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</si>
  <si>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</si>
  <si>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</si>
  <si>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</si>
  <si>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</si>
  <si>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</si>
  <si>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</si>
  <si>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</si>
  <si>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</si>
  <si>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</si>
  <si>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</si>
  <si>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</si>
  <si>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</si>
  <si>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</si>
  <si>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</si>
  <si>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</si>
  <si>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</si>
  <si>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</si>
  <si>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</si>
  <si>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</si>
  <si>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</si>
  <si>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</si>
  <si>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</si>
  <si>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</si>
  <si>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</si>
  <si>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</si>
  <si>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</si>
  <si>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</si>
  <si>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</si>
  <si>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</si>
  <si>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</si>
  <si>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</si>
  <si>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</si>
  <si>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</si>
  <si>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</si>
  <si>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</si>
  <si>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</si>
  <si>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</si>
  <si>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</si>
  <si>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</si>
  <si>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</si>
  <si>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</si>
  <si>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</si>
  <si>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</si>
  <si>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</si>
  <si>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</si>
  <si>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</si>
  <si>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</si>
  <si>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</si>
  <si>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</si>
  <si>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</si>
  <si>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</si>
  <si>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</si>
  <si>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</si>
  <si>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</si>
  <si>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</si>
  <si>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</si>
  <si>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</si>
  <si>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</si>
  <si>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</si>
  <si>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</si>
  <si>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</si>
  <si>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</si>
  <si>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</si>
  <si>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</si>
  <si>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</si>
  <si>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</si>
  <si>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</si>
  <si>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</si>
  <si>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</si>
  <si>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</si>
  <si>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</si>
  <si>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</si>
  <si>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</si>
  <si>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</si>
  <si>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</si>
  <si>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</si>
  <si>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</si>
  <si>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</si>
  <si>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</si>
  <si>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</si>
  <si>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</si>
  <si>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</si>
  <si>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</si>
  <si>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</si>
  <si>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</si>
  <si>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</si>
  <si>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</si>
  <si>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</si>
  <si>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</si>
  <si>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</si>
  <si>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</si>
  <si>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</si>
  <si>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</si>
  <si>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</si>
  <si>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</si>
  <si>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</si>
  <si>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</si>
  <si>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</si>
  <si>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</si>
  <si>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</si>
  <si>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</si>
  <si>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</si>
  <si>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</si>
  <si>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</si>
  <si>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</si>
  <si>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</si>
  <si>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</si>
  <si>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</si>
  <si>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</si>
  <si>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</si>
  <si>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</si>
  <si>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</si>
  <si>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</si>
  <si>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</si>
  <si>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</si>
  <si>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</si>
  <si>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</si>
  <si>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</si>
  <si>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</si>
  <si>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</si>
  <si>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</si>
  <si>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</si>
  <si>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</si>
  <si>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</si>
  <si>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</si>
  <si>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</si>
  <si>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</si>
  <si>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</si>
  <si>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</si>
  <si>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</si>
  <si>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</si>
  <si>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</si>
  <si>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</si>
  <si>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</si>
  <si>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</si>
  <si>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</si>
  <si>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</si>
  <si>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</si>
  <si>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</si>
  <si>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</si>
  <si>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</si>
  <si>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</si>
  <si>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</si>
  <si>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</si>
  <si>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</si>
  <si>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</si>
  <si>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</si>
  <si>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</si>
  <si>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</si>
  <si>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</si>
  <si>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</si>
  <si>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</si>
  <si>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</si>
  <si>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</si>
  <si>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</si>
  <si>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</si>
  <si>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</si>
  <si>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</si>
  <si>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</si>
  <si>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</si>
  <si>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</si>
  <si>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</si>
  <si>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</si>
  <si>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</si>
  <si>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</si>
  <si>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</si>
  <si>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</si>
  <si>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</si>
  <si>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</si>
  <si>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</si>
  <si>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</si>
  <si>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</si>
  <si>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</si>
  <si>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</si>
  <si>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</si>
  <si>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</si>
  <si>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</si>
  <si>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</si>
  <si>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</si>
  <si>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</si>
  <si>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</si>
  <si>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</si>
  <si>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</si>
  <si>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</si>
  <si>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</si>
  <si>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</si>
  <si>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</si>
  <si>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</si>
  <si>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</si>
  <si>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</si>
  <si>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</si>
  <si>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</si>
  <si>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</si>
  <si>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</si>
  <si>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</si>
  <si>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</si>
  <si>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</si>
  <si>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</si>
  <si>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</si>
  <si>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</si>
  <si>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</si>
  <si>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</si>
  <si>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</si>
  <si>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</si>
  <si>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</si>
  <si>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</si>
  <si>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</si>
  <si>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</si>
  <si>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</si>
  <si>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</si>
  <si>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</si>
  <si>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</si>
  <si>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</si>
  <si>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</si>
  <si>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</si>
  <si>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</si>
  <si>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</si>
  <si>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</si>
  <si>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</si>
  <si>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</si>
  <si>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</si>
  <si>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</si>
  <si>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</si>
  <si>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</si>
  <si>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</si>
  <si>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</si>
  <si>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</si>
  <si>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</si>
  <si>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</si>
  <si>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</si>
  <si>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</si>
  <si>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</si>
  <si>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</si>
  <si>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</si>
  <si>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</si>
  <si>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</si>
  <si>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</si>
  <si>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</si>
  <si>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</si>
  <si>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</si>
  <si>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</si>
  <si>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</si>
  <si>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</si>
  <si>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</si>
  <si>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</si>
  <si>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</si>
  <si>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</si>
  <si>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</si>
  <si>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</si>
  <si>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</si>
  <si>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</si>
  <si>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</si>
  <si>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</si>
  <si>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</si>
  <si>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</si>
  <si>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</si>
  <si>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</si>
  <si>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</si>
  <si>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</si>
  <si>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</si>
  <si>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</si>
  <si>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</si>
  <si>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</si>
  <si>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</si>
  <si>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</si>
  <si>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</si>
  <si>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</si>
  <si>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</si>
  <si>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</si>
  <si>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</si>
  <si>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</si>
  <si>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</si>
  <si>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</si>
  <si>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</si>
  <si>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</si>
  <si>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</si>
  <si>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</si>
  <si>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</si>
  <si>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</si>
  <si>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</si>
  <si>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</si>
  <si>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</si>
  <si>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</si>
  <si>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</si>
  <si>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</si>
  <si>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</si>
  <si>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</si>
  <si>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</si>
  <si>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</si>
  <si>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</si>
  <si>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</si>
  <si>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</si>
  <si>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</si>
  <si>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</si>
  <si>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</si>
  <si>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</si>
  <si>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</si>
  <si>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</si>
  <si>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</si>
  <si>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</si>
  <si>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</si>
  <si>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</si>
  <si>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</si>
  <si>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</si>
  <si>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</si>
  <si>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</si>
  <si>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</si>
  <si>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</si>
  <si>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</si>
  <si>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</si>
  <si>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</si>
  <si>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</si>
  <si>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</si>
  <si>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</si>
  <si>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</si>
  <si>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</si>
  <si>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</si>
  <si>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</si>
  <si>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</si>
  <si>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</si>
  <si>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</si>
  <si>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</si>
  <si>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</si>
  <si>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</si>
  <si>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</si>
  <si>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</si>
  <si>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</si>
  <si>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</si>
  <si>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</si>
  <si>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</si>
  <si>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</si>
  <si>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</si>
  <si>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</si>
  <si>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</si>
  <si>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</si>
  <si>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</si>
  <si>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</si>
  <si>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</si>
  <si>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</si>
  <si>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</si>
  <si>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</si>
  <si>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</si>
  <si>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</si>
  <si>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</si>
  <si>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</si>
  <si>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</si>
  <si>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</si>
  <si>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</si>
  <si>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</si>
  <si>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</si>
  <si>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</si>
  <si>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</si>
  <si>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</si>
  <si>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</si>
  <si>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</si>
  <si>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</si>
  <si>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</si>
  <si>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</si>
  <si>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</si>
  <si>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</si>
  <si>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</si>
  <si>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</si>
  <si>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</si>
  <si>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</si>
  <si>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</si>
  <si>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</si>
  <si>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</si>
  <si>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</si>
  <si>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</si>
  <si>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</si>
  <si>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</si>
  <si>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</si>
  <si>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</si>
  <si>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</si>
  <si>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</si>
  <si>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</si>
  <si>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</si>
  <si>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</si>
  <si>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</si>
  <si>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</si>
  <si>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</si>
  <si>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</si>
  <si>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</si>
  <si>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</si>
  <si>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</si>
  <si>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</si>
  <si>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</si>
  <si>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</si>
  <si>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</si>
  <si>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</si>
  <si>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</si>
  <si>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</si>
  <si>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</si>
  <si>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</si>
  <si>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</si>
  <si>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</si>
  <si>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</si>
  <si>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</si>
  <si>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</si>
  <si>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</si>
  <si>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</si>
  <si>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</si>
  <si>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</si>
  <si>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</si>
  <si>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</si>
  <si>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</si>
  <si>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</si>
  <si>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</si>
  <si>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</si>
  <si>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</si>
  <si>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</si>
  <si>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</si>
  <si>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</si>
  <si>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</si>
  <si>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</si>
  <si>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</si>
  <si>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</si>
  <si>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</si>
  <si>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</si>
  <si>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</si>
  <si>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</si>
  <si>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</si>
  <si>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</si>
  <si>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</si>
  <si>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</si>
  <si>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</si>
  <si>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</si>
  <si>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</si>
  <si>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</si>
  <si>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</si>
  <si>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</si>
  <si>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</si>
  <si>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</si>
  <si>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</si>
  <si>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</si>
  <si>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</si>
  <si>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</si>
  <si>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</si>
  <si>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</si>
  <si>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</si>
  <si>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</si>
  <si>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</si>
  <si>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</si>
  <si>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</si>
  <si>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</si>
  <si>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</si>
  <si>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</si>
  <si>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</si>
  <si>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</si>
  <si>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</si>
  <si>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</si>
  <si>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</si>
  <si>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</si>
  <si>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</si>
  <si>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</si>
  <si>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</si>
  <si>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</si>
  <si>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</si>
  <si>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</si>
  <si>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</si>
  <si>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</si>
  <si>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</si>
  <si>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</si>
  <si>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</si>
  <si>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</si>
  <si>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</si>
  <si>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</si>
  <si>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</si>
  <si>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</si>
  <si>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</si>
  <si>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</si>
  <si>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</si>
  <si>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</si>
  <si>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</si>
  <si>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</si>
  <si>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</si>
  <si>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</si>
  <si>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</si>
  <si>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</si>
  <si>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</si>
  <si>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</si>
  <si>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</si>
  <si>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</si>
  <si>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</si>
  <si>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</si>
  <si>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</si>
  <si>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</si>
  <si>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</si>
  <si>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</si>
  <si>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</si>
  <si>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</si>
  <si>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</si>
  <si>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</si>
  <si>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</si>
  <si>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</si>
  <si>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</si>
  <si>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</si>
  <si>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</si>
  <si>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</si>
  <si>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</si>
  <si>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</si>
  <si>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</si>
  <si>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</si>
  <si>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</si>
  <si>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</si>
  <si>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</si>
  <si>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</si>
  <si>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</si>
  <si>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</si>
  <si>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</si>
  <si>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</si>
  <si>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</si>
  <si>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</si>
  <si>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</si>
  <si>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</si>
  <si>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</si>
  <si>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</si>
  <si>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</si>
  <si>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</si>
  <si>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</si>
  <si>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</si>
  <si>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</si>
  <si>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</si>
  <si>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</si>
  <si>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</si>
  <si>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</si>
  <si>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</si>
  <si>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</si>
  <si>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</si>
  <si>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</si>
  <si>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</si>
  <si>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</si>
  <si>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</si>
  <si>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</si>
  <si>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</si>
  <si>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</si>
  <si>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</si>
  <si>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</si>
  <si>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</si>
  <si>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</si>
  <si>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</si>
  <si>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</si>
  <si>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</si>
  <si>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</si>
  <si>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</si>
  <si>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</si>
  <si>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</si>
  <si>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</si>
  <si>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</si>
  <si>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</si>
  <si>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</si>
  <si>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</si>
  <si>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</si>
  <si>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</si>
  <si>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</si>
  <si>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</si>
  <si>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</si>
  <si>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</si>
  <si>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</si>
  <si>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</si>
  <si>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</si>
  <si>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</si>
  <si>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</si>
  <si>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</si>
  <si>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</si>
  <si>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</si>
  <si>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</si>
  <si>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</si>
  <si>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</si>
  <si>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</si>
  <si>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</si>
  <si>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</si>
  <si>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</si>
  <si>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</si>
  <si>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</si>
  <si>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</si>
  <si>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</si>
  <si>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</si>
  <si>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</si>
  <si>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</si>
  <si>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</si>
  <si>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</si>
  <si>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</si>
  <si>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</si>
  <si>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</si>
  <si>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</si>
  <si>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</si>
  <si>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</si>
  <si>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</si>
  <si>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</si>
  <si>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</si>
  <si>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</si>
  <si>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</si>
  <si>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</si>
  <si>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</si>
  <si>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</si>
  <si>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</si>
  <si>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</si>
  <si>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</si>
  <si>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</si>
  <si>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</si>
  <si>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</si>
  <si>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</si>
  <si>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</si>
  <si>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</si>
  <si>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</si>
  <si>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</si>
  <si>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</si>
  <si>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</si>
  <si>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</si>
  <si>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</si>
  <si>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</si>
  <si>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</si>
  <si>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</si>
  <si>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</si>
  <si>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</si>
  <si>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</si>
  <si>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</si>
  <si>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</si>
  <si>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</si>
  <si>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</si>
  <si>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</si>
  <si>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</si>
  <si>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</si>
  <si>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</si>
  <si>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</si>
  <si>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</si>
  <si>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</si>
  <si>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</si>
  <si>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</si>
  <si>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</si>
  <si>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</si>
  <si>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</si>
  <si>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</si>
  <si>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</si>
  <si>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</si>
  <si>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</si>
  <si>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</si>
  <si>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</si>
  <si>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</si>
  <si>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</si>
  <si>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</si>
  <si>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</si>
  <si>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</si>
  <si>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</si>
  <si>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</si>
  <si>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</si>
  <si>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</si>
  <si>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</si>
  <si>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</si>
  <si>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</si>
  <si>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</si>
  <si>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</si>
  <si>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</si>
  <si>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</si>
  <si>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</si>
  <si>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</si>
  <si>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</si>
  <si>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</si>
  <si>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</si>
  <si>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</si>
  <si>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</si>
  <si>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</si>
  <si>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</si>
  <si>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</si>
  <si>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</si>
  <si>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</si>
  <si>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</si>
  <si>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</si>
  <si>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</si>
  <si>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</si>
  <si>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</si>
  <si>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</si>
  <si>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</si>
  <si>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</si>
  <si>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</si>
  <si>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</si>
  <si>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</si>
  <si>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</si>
  <si>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</si>
  <si>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</si>
  <si>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</si>
  <si>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</si>
  <si>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</si>
  <si>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</si>
  <si>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</si>
  <si>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</si>
  <si>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</si>
  <si>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</si>
  <si>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</si>
  <si>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</si>
  <si>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</si>
  <si>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</si>
  <si>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</si>
  <si>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</si>
  <si>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</si>
  <si>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</si>
  <si>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</si>
  <si>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</si>
  <si>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</si>
  <si>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</si>
  <si>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</si>
  <si>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</si>
  <si>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</si>
  <si>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</si>
  <si>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</si>
  <si>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</si>
  <si>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</si>
  <si>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</si>
  <si>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</si>
  <si>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</si>
  <si>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</si>
  <si>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</si>
  <si>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</si>
  <si>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</si>
  <si>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</si>
  <si>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</si>
  <si>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</si>
  <si>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</si>
  <si>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</si>
  <si>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</si>
  <si>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</si>
  <si>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</si>
  <si>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</si>
  <si>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</si>
  <si>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</si>
  <si>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</si>
  <si>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</si>
  <si>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</si>
  <si>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</si>
  <si>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</si>
  <si>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</si>
  <si>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</si>
  <si>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</si>
  <si>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</si>
  <si>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</si>
  <si>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</si>
  <si>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</si>
  <si>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</si>
  <si>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</si>
  <si>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</si>
  <si>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</si>
  <si>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</si>
  <si>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</si>
  <si>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</si>
  <si>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</si>
  <si>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</si>
  <si>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</si>
  <si>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</si>
  <si>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</si>
  <si>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</si>
  <si>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</si>
  <si>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</si>
  <si>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</si>
  <si>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</si>
  <si>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</si>
  <si>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</si>
  <si>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</si>
  <si>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</si>
  <si>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</si>
  <si>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</si>
  <si>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</si>
  <si>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</si>
  <si>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</si>
  <si>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</si>
  <si>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</si>
  <si>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</si>
  <si>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</si>
  <si>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</si>
  <si>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</si>
  <si>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</si>
  <si>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</si>
  <si>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</si>
  <si>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</si>
  <si>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</si>
  <si>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</si>
  <si>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</si>
  <si>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</si>
  <si>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</si>
  <si>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</si>
  <si>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</si>
  <si>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</si>
  <si>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</si>
  <si>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</si>
  <si>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</si>
  <si>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</si>
  <si>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</si>
  <si>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</si>
  <si>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</si>
  <si>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</si>
  <si>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</si>
  <si>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</si>
  <si>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</si>
  <si>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</si>
  <si>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</si>
  <si>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</si>
  <si>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</si>
  <si>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</si>
  <si>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</si>
  <si>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</si>
  <si>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</si>
  <si>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</si>
  <si>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</si>
  <si>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</si>
  <si>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</si>
  <si>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</si>
  <si>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</si>
  <si>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</si>
  <si>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</si>
  <si>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</si>
  <si>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</si>
  <si>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</si>
  <si>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</si>
  <si>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</si>
  <si>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</si>
  <si>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</si>
  <si>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</si>
  <si>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</si>
  <si>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</si>
  <si>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</si>
  <si>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</si>
  <si>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</si>
  <si>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</si>
  <si>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</si>
  <si>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</si>
  <si>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</si>
  <si>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</si>
  <si>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</si>
  <si>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</si>
  <si>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</si>
  <si>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</si>
  <si>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</si>
  <si>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</si>
  <si>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</si>
  <si>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</si>
  <si>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</si>
  <si>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</si>
  <si>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</si>
  <si>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</si>
  <si>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</si>
  <si>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</si>
  <si>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</si>
  <si>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</si>
  <si>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</si>
  <si>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</si>
  <si>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</si>
  <si>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</si>
  <si>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</si>
  <si>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</si>
  <si>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</si>
  <si>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</si>
  <si>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</si>
  <si>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</si>
  <si>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</si>
  <si>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</si>
  <si>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</si>
  <si>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</si>
  <si>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</si>
  <si>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</si>
  <si>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</si>
  <si>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</si>
  <si>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</si>
  <si>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</si>
  <si>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</si>
  <si>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</si>
  <si>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</si>
  <si>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</si>
  <si>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</si>
  <si>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</si>
  <si>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</si>
  <si>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</si>
  <si>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</si>
  <si>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</si>
  <si>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</si>
  <si>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</si>
  <si>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</si>
  <si>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</si>
  <si>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</si>
  <si>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</si>
  <si>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</si>
  <si>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</si>
  <si>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</si>
  <si>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</si>
  <si>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</si>
  <si>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</si>
  <si>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</si>
  <si>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</si>
  <si>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</si>
  <si>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</si>
  <si>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</si>
  <si>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</si>
  <si>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</si>
  <si>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</si>
  <si>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</si>
  <si>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</si>
  <si>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</si>
  <si>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</si>
  <si>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</si>
  <si>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</si>
  <si>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</si>
  <si>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</si>
  <si>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</si>
  <si>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</si>
  <si>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</si>
  <si>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</si>
  <si>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</si>
  <si>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</si>
  <si>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</si>
  <si>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</si>
  <si>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</si>
  <si>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</si>
  <si>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</si>
  <si>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</si>
  <si>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</si>
  <si>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</si>
  <si>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</si>
  <si>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</si>
  <si>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</si>
  <si>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</si>
  <si>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</si>
  <si>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</si>
  <si>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</si>
  <si>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</si>
  <si>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</si>
  <si>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</si>
  <si>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</si>
  <si>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</si>
  <si>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</si>
  <si>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</si>
  <si>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</si>
  <si>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</si>
  <si>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</si>
  <si>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</si>
  <si>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</si>
  <si>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</si>
  <si>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</si>
  <si>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</si>
  <si>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</si>
  <si>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</si>
  <si>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</si>
  <si>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</si>
  <si>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</si>
  <si>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</si>
  <si>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</si>
  <si>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</si>
  <si>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</si>
  <si>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</si>
  <si>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</si>
  <si>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</si>
  <si>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</si>
  <si>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</si>
  <si>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</si>
  <si>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</si>
  <si>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</si>
  <si>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</si>
  <si>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</si>
  <si>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</si>
  <si>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</si>
  <si>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</si>
  <si>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</si>
  <si>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</si>
  <si>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</si>
  <si>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</si>
  <si>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</si>
  <si>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</si>
  <si>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</si>
  <si>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</si>
  <si>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</si>
  <si>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</si>
  <si>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</si>
  <si>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</si>
  <si>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</si>
  <si>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</si>
  <si>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</si>
  <si>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</si>
  <si>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</si>
  <si>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</si>
  <si>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</si>
  <si>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</si>
  <si>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</si>
  <si>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</si>
  <si>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</si>
  <si>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</si>
  <si>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</si>
  <si>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</si>
  <si>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</si>
  <si>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</si>
  <si>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</si>
  <si>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</si>
  <si>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</si>
  <si>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</si>
  <si>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</si>
  <si>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</si>
  <si>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</si>
  <si>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</si>
  <si>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</si>
  <si>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</si>
  <si>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</si>
  <si>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</si>
  <si>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</si>
  <si>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</si>
  <si>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</si>
  <si>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</si>
  <si>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</si>
  <si>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</si>
  <si>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</si>
  <si>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</si>
  <si>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</si>
  <si>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</si>
  <si>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</si>
  <si>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</si>
  <si>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</si>
  <si>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</si>
  <si>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</si>
  <si>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</si>
  <si>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</si>
  <si>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</si>
  <si>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</si>
  <si>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</si>
  <si>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</si>
  <si>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</si>
  <si>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</si>
  <si>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</si>
  <si>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</si>
  <si>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</si>
  <si>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</si>
  <si>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</si>
  <si>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</si>
  <si>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</si>
  <si>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</si>
  <si>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</si>
  <si>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</si>
  <si>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</si>
  <si>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</si>
  <si>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</si>
  <si>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</si>
  <si>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</si>
  <si>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</si>
  <si>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</si>
  <si>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</si>
  <si>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</si>
  <si>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</si>
  <si>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</si>
  <si>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</si>
  <si>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</si>
  <si>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</si>
  <si>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</si>
  <si>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</si>
  <si>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</si>
  <si>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</si>
  <si>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</si>
  <si>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</si>
  <si>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</si>
  <si>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</si>
  <si>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</si>
  <si>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</si>
  <si>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</si>
  <si>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</si>
  <si>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</si>
  <si>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</si>
  <si>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</si>
  <si>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</si>
  <si>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</si>
  <si>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</si>
  <si>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</si>
  <si>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</si>
  <si>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</si>
  <si>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</si>
  <si>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</si>
  <si>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</si>
  <si>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</si>
  <si>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</si>
  <si>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</si>
  <si>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</si>
  <si>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</si>
  <si>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</si>
  <si>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</si>
  <si>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</si>
  <si>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</si>
  <si>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</si>
  <si>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</si>
  <si>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</si>
  <si>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</si>
  <si>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</si>
  <si>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</si>
  <si>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</si>
  <si>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</si>
  <si>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</si>
  <si>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</si>
  <si>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</si>
  <si>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</si>
  <si>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</si>
  <si>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</si>
  <si>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</si>
  <si>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</si>
  <si>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</si>
  <si>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</si>
  <si>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</si>
  <si>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</si>
  <si>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</si>
  <si>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</si>
  <si>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</si>
  <si>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</si>
  <si>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</si>
  <si>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</si>
  <si>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</si>
  <si>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</si>
  <si>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</si>
  <si>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</si>
  <si>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</si>
  <si>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</si>
  <si>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</si>
  <si>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</si>
  <si>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</si>
  <si>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</si>
  <si>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</si>
  <si>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</si>
  <si>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</si>
  <si>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</si>
  <si>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</si>
  <si>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</si>
  <si>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</si>
  <si>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</si>
  <si>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</si>
  <si>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</si>
  <si>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</si>
  <si>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</si>
  <si>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</si>
  <si>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</si>
  <si>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</si>
  <si>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</si>
  <si>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</si>
  <si>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</si>
  <si>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</si>
  <si>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</si>
  <si>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</si>
  <si>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</si>
  <si>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</si>
  <si>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</si>
  <si>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</si>
  <si>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</si>
  <si>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</si>
  <si>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</si>
  <si>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</si>
  <si>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</si>
  <si>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</si>
  <si>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</si>
  <si>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</si>
  <si>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</si>
  <si>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</si>
  <si>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</si>
  <si>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</si>
  <si>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</si>
  <si>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</si>
  <si>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</si>
  <si>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</si>
  <si>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</si>
  <si>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</si>
  <si>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</si>
  <si>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</si>
  <si>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</si>
  <si>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</si>
  <si>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</si>
  <si>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</si>
  <si>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</si>
  <si>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</si>
  <si>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</si>
  <si>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</si>
  <si>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</si>
  <si>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</si>
  <si>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</si>
  <si>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</si>
  <si>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</si>
  <si>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</si>
  <si>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</si>
  <si>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</si>
  <si>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</si>
  <si>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</si>
  <si>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</si>
  <si>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</si>
  <si>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</si>
  <si>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</si>
  <si>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</si>
  <si>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</si>
  <si>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</si>
  <si>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</si>
  <si>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</si>
  <si>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</si>
  <si>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</si>
  <si>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</si>
  <si>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</si>
  <si>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</si>
  <si>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</si>
  <si>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</si>
  <si>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</si>
  <si>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</si>
  <si>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</si>
  <si>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</si>
  <si>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</si>
  <si>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</si>
  <si>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</si>
  <si>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</si>
  <si>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</si>
  <si>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</si>
  <si>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</si>
  <si>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</si>
  <si>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</si>
  <si>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</si>
  <si>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</si>
  <si>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</si>
  <si>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</si>
  <si>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</si>
  <si>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</si>
  <si>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</si>
  <si>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</si>
  <si>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</si>
  <si>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</si>
  <si>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</si>
  <si>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</si>
  <si>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</si>
  <si>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</si>
  <si>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</si>
  <si>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</si>
  <si>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</si>
  <si>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</si>
  <si>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</si>
  <si>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</si>
  <si>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</si>
  <si>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</si>
  <si>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</si>
  <si>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</si>
  <si>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</si>
  <si>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</si>
  <si>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</si>
  <si>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</si>
  <si>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</si>
  <si>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</si>
  <si>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</si>
  <si>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</si>
  <si>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</si>
  <si>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</si>
  <si>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</si>
  <si>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</si>
  <si>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</si>
  <si>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</si>
  <si>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</si>
  <si>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</si>
  <si>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</si>
  <si>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</si>
  <si>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</si>
  <si>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</si>
  <si>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</si>
  <si>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</si>
  <si>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</si>
  <si>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</si>
  <si>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</si>
  <si>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</si>
  <si>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</si>
  <si>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</si>
  <si>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</si>
  <si>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</si>
  <si>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</si>
  <si>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</si>
  <si>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</si>
  <si>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</si>
  <si>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</si>
  <si>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</si>
  <si>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</si>
  <si>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</si>
  <si>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</si>
  <si>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</si>
  <si>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</si>
  <si>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</si>
  <si>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</si>
  <si>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</si>
  <si>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</si>
  <si>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</si>
  <si>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</si>
  <si>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</si>
  <si>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</si>
  <si>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</si>
  <si>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</si>
  <si>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</si>
  <si>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</si>
  <si>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</si>
  <si>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</si>
  <si>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</si>
  <si>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</si>
  <si>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</si>
  <si>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</si>
  <si>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</si>
  <si>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</si>
  <si>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</si>
  <si>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</si>
  <si>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</si>
  <si>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</si>
  <si>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</si>
  <si>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</si>
  <si>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</si>
  <si>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</si>
  <si>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</si>
  <si>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</si>
  <si>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</si>
  <si>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</si>
  <si>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</si>
  <si>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</si>
  <si>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</si>
  <si>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</si>
  <si>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</si>
  <si>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</si>
  <si>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</si>
  <si>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</si>
  <si>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</si>
  <si>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</si>
  <si>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</si>
  <si>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</si>
  <si>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</si>
  <si>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</si>
  <si>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</si>
  <si>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</si>
  <si>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</si>
  <si>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</si>
  <si>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</si>
  <si>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</si>
  <si>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</si>
  <si>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</si>
  <si>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</si>
  <si>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</si>
  <si>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</si>
  <si>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</si>
  <si>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</si>
  <si>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</si>
  <si>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</si>
  <si>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</si>
  <si>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</si>
  <si>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</si>
  <si>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</si>
  <si>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</si>
  <si>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</si>
  <si>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</si>
  <si>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</si>
  <si>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</si>
  <si>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</si>
  <si>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</si>
  <si>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</si>
  <si>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</si>
  <si>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</si>
  <si>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</si>
  <si>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</si>
  <si>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</si>
  <si>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</si>
  <si>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</si>
  <si>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</si>
  <si>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</si>
  <si>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</si>
  <si>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</si>
  <si>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</si>
  <si>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</si>
  <si>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</si>
  <si>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</si>
  <si>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</si>
  <si>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</si>
  <si>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</si>
  <si>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</si>
  <si>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</si>
  <si>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</si>
  <si>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</si>
  <si>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</si>
  <si>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</si>
  <si>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</si>
  <si>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</si>
  <si>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</si>
  <si>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</si>
  <si>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</si>
  <si>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</si>
  <si>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</si>
  <si>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</si>
  <si>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</si>
  <si>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</si>
  <si>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</si>
  <si>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</si>
  <si>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</si>
  <si>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</si>
  <si>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</si>
  <si>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</si>
  <si>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</si>
  <si>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</si>
  <si>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</si>
  <si>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</si>
  <si>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</si>
  <si>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</si>
  <si>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</si>
  <si>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</si>
  <si>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</si>
  <si>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</si>
  <si>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</si>
  <si>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</si>
  <si>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</si>
  <si>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</si>
  <si>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</si>
  <si>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</si>
  <si>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</si>
  <si>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</si>
  <si>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</si>
  <si>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</si>
  <si>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</si>
  <si>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</si>
  <si>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</si>
  <si>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</si>
  <si>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</si>
  <si>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</si>
  <si>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</si>
  <si>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</si>
  <si>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</si>
  <si>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</si>
  <si>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</si>
  <si>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</si>
  <si>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</si>
  <si>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</si>
  <si>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</si>
  <si>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</si>
  <si>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</si>
  <si>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</si>
  <si>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</si>
  <si>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</si>
  <si>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</si>
  <si>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</si>
  <si>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</si>
  <si>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</si>
  <si>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</si>
  <si>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</si>
  <si>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</si>
  <si>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</si>
  <si>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</si>
  <si>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</si>
  <si>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</si>
  <si>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</si>
  <si>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</si>
  <si>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</si>
  <si>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</si>
  <si>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</si>
  <si>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</si>
  <si>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</si>
  <si>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</si>
  <si>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</si>
  <si>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</si>
  <si>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</si>
  <si>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</si>
  <si>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</si>
  <si>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</si>
  <si>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</si>
  <si>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</si>
  <si>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</si>
  <si>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</si>
  <si>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</si>
  <si>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</si>
  <si>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</si>
  <si>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</si>
  <si>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</si>
  <si>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</si>
  <si>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</si>
  <si>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</si>
  <si>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</si>
  <si>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</si>
  <si>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</si>
  <si>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</si>
  <si>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</si>
  <si>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</si>
  <si>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</si>
  <si>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</si>
  <si>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</si>
  <si>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</si>
  <si>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</si>
  <si>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</si>
  <si>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</si>
  <si>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</si>
  <si>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</si>
  <si>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</si>
  <si>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</si>
  <si>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</si>
  <si>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</si>
  <si>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</si>
  <si>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</si>
  <si>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</si>
  <si>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</si>
  <si>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</si>
  <si>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</si>
  <si>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</si>
  <si>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</si>
  <si>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</si>
  <si>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</si>
  <si>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</si>
  <si>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</si>
  <si>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</si>
  <si>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</si>
  <si>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</si>
  <si>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</si>
  <si>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</si>
  <si>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</si>
  <si>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</si>
  <si>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</si>
  <si>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</si>
  <si>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</si>
  <si>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</si>
  <si>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</si>
  <si>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</si>
  <si>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</si>
  <si>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</si>
  <si>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</si>
  <si>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</si>
  <si>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</si>
  <si>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</si>
  <si>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</si>
  <si>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</si>
  <si>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</si>
  <si>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</si>
  <si>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</si>
  <si>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</si>
  <si>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</si>
  <si>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</si>
  <si>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</si>
  <si>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</si>
  <si>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</si>
  <si>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</si>
  <si>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</si>
  <si>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</si>
  <si>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</si>
  <si>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</si>
  <si>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</si>
  <si>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</si>
  <si>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</si>
  <si>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</si>
  <si>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</si>
  <si>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</si>
  <si>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</si>
  <si>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</si>
  <si>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</si>
  <si>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</si>
  <si>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</si>
  <si>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</si>
  <si>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</si>
  <si>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</si>
  <si>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</si>
  <si>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</si>
  <si>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</si>
  <si>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</si>
  <si>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</si>
  <si>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</si>
  <si>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</si>
  <si>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</si>
  <si>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</si>
  <si>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</si>
  <si>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</si>
  <si>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</si>
  <si>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</si>
  <si>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</si>
  <si>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</si>
  <si>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</si>
  <si>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</si>
  <si>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</si>
  <si>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</si>
  <si>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</si>
  <si>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</si>
  <si>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</si>
  <si>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</si>
  <si>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</si>
  <si>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</si>
  <si>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</si>
  <si>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</si>
  <si>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</si>
  <si>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</si>
  <si>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</si>
  <si>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</si>
  <si>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</si>
  <si>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</si>
  <si>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</si>
  <si>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</si>
  <si>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</si>
  <si>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</si>
  <si>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</si>
  <si>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</si>
  <si>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</si>
  <si>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</si>
  <si>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</si>
  <si>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</si>
  <si>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</si>
  <si>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</si>
  <si>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</si>
  <si>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</si>
  <si>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</si>
  <si>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</si>
  <si>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</si>
  <si>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</si>
  <si>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</si>
  <si>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</si>
  <si>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</si>
  <si>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</si>
  <si>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</si>
  <si>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</si>
  <si>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</si>
  <si>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</si>
  <si>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</si>
  <si>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</si>
  <si>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</si>
  <si>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</si>
  <si>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</si>
  <si>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</si>
  <si>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</si>
  <si>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</si>
  <si>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</si>
  <si>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</si>
  <si>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</si>
  <si>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</si>
  <si>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</si>
  <si>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</si>
  <si>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</si>
  <si>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</si>
  <si>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</si>
  <si>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</si>
  <si>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</si>
  <si>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</si>
  <si>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</si>
  <si>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</si>
  <si>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</si>
  <si>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</si>
  <si>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</si>
  <si>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</si>
  <si>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</si>
  <si>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</si>
  <si>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</si>
  <si>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</si>
  <si>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</si>
  <si>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</si>
  <si>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</si>
  <si>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</si>
  <si>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</si>
  <si>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</si>
  <si>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</si>
  <si>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</si>
  <si>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</si>
  <si>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</si>
  <si>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</si>
  <si>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</si>
  <si>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</si>
  <si>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</si>
  <si>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</si>
  <si>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</si>
  <si>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</si>
  <si>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</si>
  <si>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</si>
  <si>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</si>
  <si>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</si>
  <si>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</si>
  <si>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</si>
  <si>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</si>
  <si>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</si>
  <si>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</si>
  <si>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</si>
  <si>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</si>
  <si>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</si>
  <si>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</si>
  <si>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</si>
  <si>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</si>
  <si>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</si>
  <si>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</si>
  <si>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</si>
  <si>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</si>
  <si>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</si>
  <si>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</si>
  <si>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</si>
  <si>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</si>
  <si>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</si>
  <si>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</si>
  <si>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</si>
  <si>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</si>
  <si>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</si>
  <si>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</si>
  <si>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</si>
  <si>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</si>
  <si>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</si>
  <si>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</si>
  <si>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</si>
  <si>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</si>
  <si>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</si>
  <si>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</si>
  <si>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</si>
  <si>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</si>
  <si>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</si>
  <si>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</si>
  <si>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</si>
  <si>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</si>
  <si>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</si>
  <si>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</si>
  <si>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</si>
  <si>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</si>
  <si>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</si>
  <si>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</si>
  <si>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</si>
  <si>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</si>
  <si>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</si>
  <si>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</si>
  <si>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</si>
  <si>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</si>
  <si>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</si>
  <si>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</si>
  <si>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</si>
  <si>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</si>
  <si>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</si>
  <si>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</si>
  <si>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</si>
  <si>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</si>
  <si>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</si>
  <si>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</si>
  <si>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</si>
  <si>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</si>
  <si>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</si>
  <si>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</si>
  <si>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</si>
  <si>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</si>
  <si>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</si>
  <si>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</si>
  <si>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</si>
  <si>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</si>
  <si>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</si>
  <si>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</si>
  <si>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</si>
  <si>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</si>
  <si>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</si>
  <si>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</si>
  <si>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</si>
  <si>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</si>
  <si>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</si>
  <si>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</si>
  <si>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</si>
  <si>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</si>
  <si>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</si>
  <si>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</si>
  <si>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</si>
  <si>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</si>
  <si>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</si>
  <si>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</si>
  <si>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</si>
  <si>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</si>
  <si>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</si>
  <si>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</si>
  <si>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</si>
  <si>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</si>
  <si>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</si>
  <si>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</si>
  <si>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</si>
  <si>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</si>
  <si>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</si>
  <si>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</si>
  <si>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</si>
  <si>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</si>
  <si>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</si>
  <si>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</si>
  <si>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</si>
  <si>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</si>
  <si>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</si>
  <si>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</si>
  <si>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</si>
  <si>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</si>
  <si>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</si>
  <si>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</si>
  <si>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</si>
  <si>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</si>
  <si>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</si>
  <si>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</si>
  <si>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</si>
  <si>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</si>
  <si>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</si>
  <si>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</si>
  <si>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</si>
  <si>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</si>
  <si>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</si>
  <si>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</si>
  <si>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</si>
  <si>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</si>
  <si>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</si>
  <si>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</si>
  <si>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</si>
  <si>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</si>
  <si>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</si>
  <si>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</si>
  <si>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</si>
  <si>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</si>
  <si>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</si>
  <si>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</si>
  <si>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</si>
  <si>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</si>
  <si>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</si>
  <si>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</si>
  <si>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</si>
  <si>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</si>
  <si>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</si>
  <si>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</si>
  <si>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</si>
  <si>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</si>
  <si>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</si>
  <si>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</si>
  <si>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</si>
  <si>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</si>
  <si>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</si>
  <si>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</si>
  <si>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</si>
  <si>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</si>
  <si>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</si>
  <si>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</si>
  <si>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</si>
  <si>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</si>
  <si>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</si>
  <si>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</si>
  <si>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</si>
  <si>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</si>
  <si>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</si>
  <si>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</si>
  <si>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</si>
  <si>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</si>
  <si>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</si>
  <si>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</si>
  <si>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</si>
  <si>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</si>
  <si>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</si>
  <si>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</si>
  <si>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</si>
  <si>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</si>
  <si>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</si>
  <si>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</si>
  <si>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</si>
  <si>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</si>
  <si>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</si>
  <si>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</si>
  <si>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</si>
  <si>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</si>
  <si>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</si>
  <si>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</si>
  <si>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</si>
  <si>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</si>
  <si>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</si>
  <si>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</si>
  <si>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</si>
  <si>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</si>
  <si>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</si>
  <si>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</si>
  <si>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</si>
  <si>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</si>
  <si>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</si>
  <si>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</si>
  <si>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</si>
  <si>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</si>
  <si>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</si>
  <si>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</si>
  <si>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</si>
  <si>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</si>
  <si>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</si>
  <si>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</si>
  <si>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</si>
  <si>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</si>
  <si>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</si>
  <si>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</si>
  <si>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</si>
  <si>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</si>
  <si>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</si>
  <si>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</si>
  <si>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</si>
  <si>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</si>
  <si>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</si>
  <si>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</si>
  <si>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</si>
  <si>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</si>
  <si>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</si>
  <si>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</si>
  <si>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</si>
  <si>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</si>
  <si>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</si>
  <si>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</si>
  <si>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</si>
  <si>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</si>
  <si>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</si>
  <si>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</si>
  <si>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</si>
  <si>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</si>
  <si>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</si>
  <si>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</si>
  <si>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</si>
  <si>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</si>
  <si>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</si>
  <si>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</si>
  <si>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</si>
  <si>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</si>
  <si>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</si>
  <si>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</si>
  <si>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</si>
  <si>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</si>
  <si>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</si>
  <si>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</si>
  <si>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</si>
  <si>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</si>
  <si>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</si>
  <si>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</si>
  <si>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</si>
  <si>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</si>
  <si>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</si>
  <si>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</si>
  <si>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</si>
  <si>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</si>
  <si>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</si>
  <si>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</si>
  <si>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</si>
  <si>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</si>
  <si>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</si>
  <si>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</si>
  <si>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</si>
  <si>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</si>
  <si>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</si>
  <si>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</si>
  <si>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</si>
  <si>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</si>
  <si>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</si>
  <si>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</si>
  <si>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</si>
  <si>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</si>
  <si>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</si>
  <si>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</si>
  <si>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</si>
  <si>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</si>
  <si>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</si>
  <si>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</si>
  <si>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</si>
  <si>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</si>
  <si>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</si>
  <si>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</si>
  <si>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</si>
  <si>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</si>
  <si>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</si>
  <si>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</si>
  <si>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</si>
  <si>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</si>
  <si>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</si>
  <si>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</si>
  <si>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</si>
  <si>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</si>
  <si>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</si>
  <si>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</si>
  <si>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</si>
  <si>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</si>
  <si>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</si>
  <si>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</si>
  <si>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</si>
  <si>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</si>
  <si>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</si>
  <si>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</si>
  <si>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</si>
  <si>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</si>
  <si>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</si>
  <si>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</si>
  <si>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</si>
  <si>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</si>
  <si>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</si>
  <si>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</si>
  <si>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</si>
  <si>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</si>
  <si>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</si>
  <si>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</si>
  <si>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</si>
  <si>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</si>
  <si>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</si>
  <si>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</si>
  <si>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</si>
  <si>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</si>
  <si>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</si>
  <si>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</si>
  <si>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</si>
  <si>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</si>
  <si>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</si>
  <si>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</si>
  <si>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</si>
  <si>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</si>
  <si>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</si>
  <si>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</si>
  <si>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</si>
  <si>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</si>
  <si>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</si>
  <si>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</si>
  <si>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</si>
  <si>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</si>
  <si>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</si>
  <si>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</si>
  <si>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</si>
  <si>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</si>
  <si>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</si>
  <si>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</si>
  <si>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</si>
  <si>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</si>
  <si>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</si>
  <si>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</si>
  <si>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</si>
  <si>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</si>
  <si>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</si>
  <si>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</si>
  <si>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</si>
  <si>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</si>
  <si>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</si>
  <si>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</si>
  <si>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</si>
  <si>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</si>
  <si>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</si>
  <si>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</si>
  <si>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</si>
  <si>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</si>
  <si>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</si>
  <si>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</si>
  <si>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</si>
  <si>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</si>
  <si>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</si>
  <si>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</si>
  <si>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</si>
  <si>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</si>
  <si>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</si>
  <si>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</si>
  <si>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</si>
  <si>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</si>
  <si>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</si>
  <si>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</si>
  <si>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</si>
  <si>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</si>
  <si>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</si>
  <si>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</si>
  <si>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</si>
  <si>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</si>
  <si>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</si>
  <si>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</si>
  <si>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</si>
  <si>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</si>
  <si>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</si>
  <si>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</si>
  <si>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</si>
  <si>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</si>
  <si>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</si>
  <si>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</si>
  <si>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</si>
  <si>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</si>
  <si>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</si>
  <si>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</si>
  <si>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</si>
  <si>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</si>
  <si>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</si>
  <si>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</si>
  <si>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</si>
  <si>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</si>
  <si>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</si>
  <si>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</si>
  <si>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</si>
  <si>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</si>
  <si>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</si>
  <si>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</si>
  <si>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</si>
  <si>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</si>
  <si>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</si>
  <si>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</si>
  <si>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</si>
  <si>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</si>
  <si>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</si>
  <si>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</si>
  <si>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</si>
  <si>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</si>
  <si>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</si>
  <si>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</si>
  <si>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</si>
  <si>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</si>
  <si>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</si>
  <si>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</si>
  <si>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</si>
  <si>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</si>
  <si>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</si>
  <si>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</si>
  <si>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</si>
  <si>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</si>
  <si>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</si>
  <si>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</si>
  <si>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</si>
  <si>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</si>
  <si>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</si>
  <si>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</si>
  <si>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</si>
  <si>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</si>
  <si>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</si>
  <si>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</si>
  <si>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</si>
  <si>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</si>
  <si>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</si>
  <si>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</si>
  <si>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</si>
  <si>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</si>
  <si>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</si>
  <si>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</si>
  <si>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</si>
  <si>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</si>
  <si>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</si>
  <si>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</si>
  <si>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</si>
  <si>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</si>
  <si>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</si>
  <si>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</si>
  <si>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</si>
  <si>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</si>
  <si>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</si>
  <si>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</si>
  <si>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</si>
  <si>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</si>
  <si>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</si>
  <si>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</si>
  <si>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</si>
  <si>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</si>
  <si>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</si>
  <si>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</si>
  <si>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</si>
  <si>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</si>
  <si>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</si>
  <si>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</si>
  <si>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</si>
  <si>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</si>
  <si>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</si>
  <si>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</si>
  <si>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</si>
  <si>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</si>
  <si>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</si>
  <si>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</si>
  <si>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</si>
  <si>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</si>
  <si>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</si>
  <si>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</si>
  <si>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</si>
  <si>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</si>
  <si>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</si>
  <si>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</si>
  <si>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</si>
  <si>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</si>
  <si>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</si>
  <si>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</si>
  <si>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</si>
  <si>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</si>
  <si>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</si>
  <si>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</si>
  <si>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</si>
  <si>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</si>
  <si>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</si>
  <si>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</si>
  <si>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</si>
  <si>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</si>
  <si>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</si>
  <si>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</si>
  <si>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</si>
  <si>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</si>
  <si>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</si>
  <si>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</si>
  <si>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</si>
  <si>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</si>
  <si>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</si>
  <si>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</si>
  <si>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</si>
  <si>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</si>
  <si>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</si>
  <si>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</si>
  <si>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</si>
  <si>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</si>
  <si>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</si>
  <si>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</si>
  <si>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</si>
  <si>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</si>
  <si>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</si>
  <si>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</si>
  <si>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</si>
  <si>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</si>
  <si>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</si>
  <si>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</si>
  <si>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</si>
  <si>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</si>
  <si>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</si>
  <si>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</si>
  <si>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</si>
  <si>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</si>
  <si>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</si>
  <si>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</si>
  <si>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</si>
  <si>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</si>
  <si>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</si>
  <si>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</si>
  <si>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</si>
  <si>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</si>
  <si>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</si>
  <si>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</si>
  <si>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</si>
  <si>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</si>
  <si>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</si>
  <si>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</si>
  <si>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</si>
  <si>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</si>
  <si>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</si>
  <si>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</si>
  <si>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</si>
  <si>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</si>
  <si>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</si>
  <si>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</si>
  <si>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</si>
  <si>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</si>
  <si>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</si>
  <si>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</si>
  <si>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</si>
  <si>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</si>
  <si>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</si>
  <si>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</si>
  <si>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</si>
  <si>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</si>
  <si>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</si>
  <si>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</si>
  <si>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</si>
  <si>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</si>
  <si>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</si>
  <si>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</si>
  <si>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</si>
  <si>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</si>
  <si>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</si>
  <si>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</si>
  <si>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</si>
  <si>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</si>
  <si>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</si>
  <si>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</si>
  <si>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</si>
  <si>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</si>
  <si>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</si>
  <si>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</si>
  <si>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</si>
  <si>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</si>
  <si>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</si>
  <si>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</si>
  <si>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</si>
  <si>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</si>
  <si>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</si>
  <si>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</si>
  <si>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</si>
  <si>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</si>
  <si>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</si>
  <si>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</si>
  <si>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</si>
  <si>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</si>
  <si>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</si>
  <si>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</si>
  <si>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</si>
  <si>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</si>
  <si>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</si>
  <si>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</si>
  <si>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</si>
  <si>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</si>
  <si>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</si>
  <si>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</si>
  <si>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</si>
  <si>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</si>
  <si>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</si>
  <si>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</si>
  <si>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</si>
  <si>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</si>
  <si>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</si>
  <si>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</si>
  <si>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</si>
  <si>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</si>
  <si>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</si>
  <si>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</si>
  <si>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</si>
  <si>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</si>
  <si>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</si>
  <si>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</si>
  <si>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</si>
  <si>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</si>
  <si>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</si>
  <si>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</si>
  <si>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</si>
  <si>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</si>
  <si>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</si>
  <si>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</si>
  <si>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</si>
  <si>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</si>
  <si>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</si>
  <si>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</si>
  <si>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</si>
  <si>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</si>
  <si>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</si>
  <si>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</si>
  <si>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</si>
  <si>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</si>
  <si>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</si>
  <si>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</si>
  <si>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</si>
  <si>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</si>
  <si>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</si>
  <si>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</si>
  <si>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</si>
  <si>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</si>
  <si>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</si>
  <si>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</si>
  <si>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</si>
  <si>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</si>
  <si>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</si>
  <si>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</si>
  <si>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</si>
  <si>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</si>
  <si>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</si>
  <si>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</si>
  <si>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</si>
  <si>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</si>
  <si>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</si>
  <si>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</si>
  <si>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</si>
  <si>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</si>
  <si>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</si>
  <si>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</si>
  <si>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</si>
  <si>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</si>
  <si>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</si>
  <si>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</si>
  <si>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</si>
  <si>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</si>
  <si>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</si>
  <si>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</si>
  <si>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</si>
  <si>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</si>
  <si>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</si>
  <si>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</si>
  <si>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</si>
  <si>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</si>
  <si>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</si>
  <si>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</si>
  <si>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</si>
  <si>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</si>
  <si>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</si>
  <si>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</si>
  <si>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</si>
  <si>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</si>
  <si>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</si>
  <si>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</si>
  <si>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</si>
  <si>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</si>
  <si>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</si>
  <si>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</si>
  <si>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</si>
  <si>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</si>
  <si>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</si>
  <si>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</si>
  <si>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</si>
  <si>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</si>
  <si>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</si>
  <si>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</si>
  <si>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</si>
  <si>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</si>
  <si>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</si>
  <si>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</si>
  <si>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</si>
  <si>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</si>
  <si>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</si>
  <si>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</si>
  <si>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</si>
  <si>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</si>
  <si>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</si>
  <si>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</si>
  <si>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</si>
  <si>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</si>
  <si>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</si>
  <si>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</si>
  <si>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</si>
  <si>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</si>
  <si>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</si>
  <si>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</si>
  <si>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</si>
  <si>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</si>
  <si>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</si>
  <si>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</si>
  <si>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</si>
  <si>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</si>
  <si>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</si>
  <si>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</si>
  <si>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</si>
  <si>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</si>
  <si>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</si>
  <si>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</si>
  <si>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</si>
  <si>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</si>
  <si>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</si>
  <si>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</si>
  <si>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</si>
  <si>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</si>
  <si>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</si>
  <si>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</si>
  <si>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</si>
  <si>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</si>
  <si>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</si>
  <si>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</si>
  <si>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</si>
  <si>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</si>
  <si>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</si>
  <si>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</si>
  <si>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</si>
  <si>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</si>
  <si>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</si>
  <si>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</si>
  <si>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</si>
  <si>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</si>
  <si>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</si>
  <si>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</si>
  <si>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</si>
  <si>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</si>
  <si>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</si>
  <si>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</si>
  <si>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</si>
  <si>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</si>
  <si>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</si>
  <si>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</si>
  <si>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</si>
  <si>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</si>
  <si>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</si>
  <si>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</si>
  <si>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</si>
  <si>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</si>
  <si>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</si>
  <si>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</si>
  <si>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</si>
  <si>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</si>
  <si>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</si>
  <si>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</si>
  <si>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</si>
  <si>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</si>
  <si>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</si>
  <si>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</si>
  <si>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</si>
  <si>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</si>
  <si>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</si>
  <si>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</si>
  <si>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</si>
  <si>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</si>
  <si>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</si>
  <si>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</si>
  <si>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</si>
  <si>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</si>
  <si>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</si>
  <si>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</si>
  <si>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</si>
  <si>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</si>
  <si>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</si>
  <si>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</si>
  <si>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</si>
  <si>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</si>
  <si>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</si>
  <si>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</si>
  <si>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</si>
  <si>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</si>
  <si>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</si>
  <si>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</si>
  <si>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</si>
  <si>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</si>
  <si>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</si>
  <si>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</si>
  <si>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</si>
  <si>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</si>
  <si>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</si>
  <si>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</si>
  <si>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</si>
  <si>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</si>
  <si>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</si>
  <si>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</si>
  <si>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</si>
  <si>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</si>
  <si>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</si>
  <si>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</si>
  <si>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</si>
  <si>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</si>
  <si>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</si>
  <si>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</si>
  <si>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</si>
  <si>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</si>
  <si>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</si>
  <si>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</si>
  <si>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</si>
  <si>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</si>
  <si>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</si>
  <si>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</si>
  <si>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</si>
  <si>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</si>
  <si>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</si>
  <si>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</si>
  <si>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</si>
  <si>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</si>
  <si>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</si>
  <si>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</si>
  <si>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</si>
  <si>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</si>
  <si>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</si>
  <si>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</si>
  <si>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</si>
  <si>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</si>
  <si>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</si>
  <si>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</si>
  <si>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</si>
  <si>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</si>
  <si>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</si>
  <si>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</si>
  <si>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</si>
  <si>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</si>
  <si>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</si>
  <si>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</si>
  <si>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</si>
  <si>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</si>
  <si>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</si>
  <si>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</si>
  <si>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</si>
  <si>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</si>
  <si>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</si>
  <si>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</si>
  <si>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</si>
  <si>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</si>
  <si>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</si>
  <si>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</si>
  <si>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</si>
  <si>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</si>
  <si>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</si>
  <si>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</si>
  <si>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</si>
  <si>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</si>
  <si>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</si>
  <si>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</si>
  <si>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</si>
  <si>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</si>
  <si>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</si>
  <si>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</si>
  <si>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</si>
  <si>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</si>
  <si>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</si>
  <si>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</si>
  <si>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</si>
  <si>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</si>
  <si>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</si>
  <si>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</si>
  <si>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</si>
  <si>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</si>
  <si>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</si>
  <si>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</si>
  <si>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</si>
  <si>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</si>
  <si>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</si>
  <si>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</si>
  <si>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</si>
  <si>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</si>
  <si>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</si>
  <si>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</si>
  <si>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</si>
  <si>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</si>
  <si>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</si>
  <si>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</si>
  <si>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</si>
  <si>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</si>
  <si>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</si>
  <si>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</si>
  <si>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</si>
  <si>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</si>
  <si>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</si>
  <si>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</si>
  <si>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</si>
  <si>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</si>
  <si>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</si>
  <si>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</si>
  <si>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</si>
  <si>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</si>
  <si>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</si>
  <si>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</si>
  <si>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</si>
  <si>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</si>
  <si>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</si>
  <si>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</si>
  <si>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</si>
  <si>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</si>
  <si>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</si>
  <si>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</si>
  <si>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</si>
  <si>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</si>
  <si>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</si>
  <si>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</si>
  <si>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</si>
  <si>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</si>
  <si>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</si>
  <si>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</si>
  <si>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</si>
  <si>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</si>
  <si>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</si>
  <si>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</si>
  <si>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</si>
  <si>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</si>
  <si>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</si>
  <si>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</si>
  <si>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</si>
  <si>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</si>
  <si>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</si>
  <si>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</si>
  <si>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</si>
  <si>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</si>
  <si>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</si>
  <si>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</si>
  <si>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</si>
  <si>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</si>
  <si>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</si>
  <si>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</si>
  <si>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</si>
  <si>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</si>
  <si>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</si>
  <si>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</si>
  <si>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</si>
  <si>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</si>
  <si>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</si>
  <si>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</si>
  <si>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</si>
  <si>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</si>
  <si>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</si>
  <si>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</si>
  <si>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</si>
  <si>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</si>
  <si>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</si>
  <si>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</si>
  <si>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</si>
  <si>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</si>
  <si>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</si>
  <si>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</si>
  <si>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</si>
  <si>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</si>
  <si>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</si>
  <si>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</si>
  <si>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</si>
  <si>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</si>
  <si>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</si>
  <si>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</si>
  <si>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</si>
  <si>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</si>
  <si>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</si>
  <si>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</si>
  <si>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</si>
  <si>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</si>
  <si>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</si>
  <si>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</si>
  <si>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</si>
  <si>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</si>
  <si>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</si>
  <si>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</si>
  <si>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</si>
  <si>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</si>
  <si>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</si>
  <si>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</si>
  <si>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</si>
  <si>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</si>
  <si>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</si>
  <si>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</si>
  <si>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</si>
  <si>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</si>
  <si>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</si>
  <si>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</si>
  <si>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</si>
  <si>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</si>
  <si>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</si>
  <si>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</si>
  <si>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</si>
  <si>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</si>
  <si>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</si>
  <si>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</si>
  <si>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</si>
  <si>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</si>
  <si>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</si>
  <si>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</si>
  <si>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</si>
  <si>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</si>
  <si>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</si>
  <si>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</si>
  <si>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</si>
  <si>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</si>
  <si>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</si>
  <si>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</si>
  <si>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</si>
  <si>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</si>
  <si>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</si>
  <si>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</si>
  <si>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</si>
  <si>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</si>
  <si>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</si>
  <si>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</si>
  <si>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</si>
  <si>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</si>
  <si>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</si>
  <si>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</si>
  <si>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</si>
  <si>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</si>
  <si>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</si>
  <si>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</si>
  <si>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</si>
  <si>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</si>
  <si>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</si>
  <si>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</si>
  <si>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</si>
  <si>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</si>
  <si>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</si>
  <si>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</si>
  <si>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</si>
  <si>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</si>
  <si>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</si>
  <si>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</si>
  <si>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</si>
  <si>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</si>
  <si>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</si>
  <si>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</si>
  <si>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</si>
  <si>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</si>
  <si>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</si>
  <si>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</si>
  <si>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</si>
  <si>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</si>
  <si>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</si>
  <si>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</si>
  <si>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</si>
  <si>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</si>
  <si>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</si>
  <si>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</si>
  <si>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</si>
  <si>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</si>
  <si>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</si>
  <si>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</si>
  <si>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</si>
  <si>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</si>
  <si>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</si>
  <si>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</si>
  <si>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</si>
  <si>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</si>
  <si>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</si>
  <si>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</si>
  <si>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</si>
  <si>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</si>
  <si>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</si>
  <si>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</si>
  <si>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</si>
  <si>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</si>
  <si>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</si>
  <si>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</si>
  <si>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</si>
  <si>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</si>
  <si>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</si>
  <si>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</si>
  <si>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</si>
  <si>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</si>
  <si>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</si>
  <si>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</si>
  <si>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</si>
  <si>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</si>
  <si>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</si>
  <si>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</si>
  <si>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</si>
  <si>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</si>
  <si>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</si>
  <si>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</si>
  <si>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</si>
  <si>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</si>
  <si>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</si>
  <si>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</si>
  <si>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</si>
  <si>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</si>
  <si>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</si>
  <si>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</si>
  <si>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</si>
  <si>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</si>
  <si>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</si>
  <si>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</si>
  <si>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</si>
  <si>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</si>
  <si>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</si>
  <si>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</si>
  <si>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</si>
  <si>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</si>
  <si>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</si>
  <si>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</si>
  <si>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</si>
  <si>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</si>
  <si>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</si>
  <si>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</si>
  <si>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</si>
  <si>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</si>
  <si>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</si>
  <si>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</si>
  <si>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</si>
  <si>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</si>
  <si>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</si>
  <si>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</si>
  <si>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</si>
  <si>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</si>
  <si>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</si>
  <si>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</si>
  <si>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</si>
  <si>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</si>
  <si>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</si>
  <si>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</si>
  <si>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</si>
  <si>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</si>
  <si>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</si>
  <si>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</si>
  <si>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</si>
  <si>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</si>
  <si>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</si>
  <si>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</si>
  <si>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</si>
  <si>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</si>
  <si>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</si>
  <si>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</si>
  <si>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</si>
  <si>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</si>
  <si>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</si>
  <si>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</si>
  <si>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</si>
  <si>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</si>
  <si>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</si>
  <si>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</si>
  <si>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</si>
  <si>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</si>
  <si>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</si>
  <si>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</si>
  <si>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</si>
  <si>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</si>
  <si>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</si>
  <si>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</si>
  <si>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</si>
  <si>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</si>
  <si>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</si>
  <si>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</si>
  <si>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</si>
  <si>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</si>
  <si>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</si>
  <si>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</si>
  <si>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</si>
  <si>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</si>
  <si>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</si>
  <si>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</si>
  <si>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</si>
  <si>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</si>
  <si>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</si>
  <si>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</si>
  <si>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</si>
  <si>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</si>
  <si>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</si>
  <si>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</si>
  <si>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</si>
  <si>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</si>
  <si>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</si>
  <si>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</si>
  <si>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</si>
  <si>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</si>
  <si>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</si>
  <si>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</si>
  <si>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</si>
  <si>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</si>
  <si>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</si>
  <si>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</si>
  <si>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</si>
  <si>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</si>
  <si>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</si>
  <si>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</si>
  <si>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</si>
  <si>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</si>
  <si>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</si>
  <si>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</si>
  <si>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</si>
  <si>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</si>
  <si>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</si>
  <si>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</si>
  <si>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</si>
  <si>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</si>
  <si>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</si>
  <si>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</si>
  <si>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</si>
  <si>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</si>
  <si>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</si>
  <si>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</si>
  <si>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</si>
  <si>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</si>
  <si>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</si>
  <si>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</si>
  <si>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</si>
  <si>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</si>
  <si>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</si>
  <si>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</si>
  <si>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</si>
  <si>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</si>
  <si>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</si>
  <si>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</si>
  <si>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</si>
  <si>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</si>
  <si>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</si>
  <si>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</si>
  <si>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</si>
  <si>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</si>
  <si>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</si>
  <si>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</si>
  <si>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</si>
  <si>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</si>
  <si>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</si>
  <si>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</si>
  <si>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</si>
  <si>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</si>
  <si>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</si>
  <si>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</si>
  <si>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</si>
  <si>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</si>
  <si>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</si>
  <si>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</si>
  <si>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</si>
  <si>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</si>
  <si>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</si>
  <si>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</si>
  <si>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</si>
  <si>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</si>
  <si>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</si>
  <si>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</si>
  <si>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</si>
  <si>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</si>
  <si>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</si>
  <si>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</si>
  <si>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</si>
  <si>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</si>
  <si>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</si>
  <si>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</si>
  <si>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</si>
  <si>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</si>
  <si>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</si>
  <si>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</si>
  <si>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</si>
  <si>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</si>
  <si>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</si>
  <si>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</si>
  <si>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</si>
  <si>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</si>
  <si>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</si>
  <si>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</si>
  <si>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</si>
  <si>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</si>
  <si>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</si>
  <si>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</si>
  <si>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</si>
  <si>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</si>
  <si>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</si>
  <si>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</si>
  <si>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</si>
  <si>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</si>
  <si>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</si>
  <si>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</si>
  <si>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</si>
  <si>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</si>
  <si>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</si>
  <si>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</si>
  <si>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</si>
  <si>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</si>
  <si>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</si>
  <si>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</si>
  <si>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</si>
  <si>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</si>
  <si>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</si>
  <si>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</si>
  <si>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</si>
  <si>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</si>
  <si>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</si>
  <si>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</si>
  <si>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</si>
  <si>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</si>
  <si>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</si>
  <si>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</si>
  <si>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</si>
  <si>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</si>
  <si>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</si>
  <si>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</si>
  <si>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</si>
  <si>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</si>
  <si>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</si>
  <si>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</si>
  <si>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</si>
  <si>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</si>
  <si>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</si>
  <si>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</si>
  <si>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</si>
  <si>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</si>
  <si>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</si>
  <si>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</si>
  <si>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</si>
  <si>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</si>
  <si>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</si>
  <si>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</si>
  <si>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</si>
  <si>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</si>
  <si>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</si>
  <si>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</si>
  <si>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</si>
  <si>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</si>
  <si>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</si>
  <si>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</si>
  <si>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</si>
  <si>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</si>
  <si>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</si>
  <si>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</si>
  <si>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</si>
  <si>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</si>
  <si>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</si>
  <si>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</si>
  <si>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</si>
  <si>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</si>
  <si>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</si>
  <si>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</si>
  <si>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</si>
  <si>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</si>
  <si>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</si>
  <si>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</si>
  <si>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</si>
  <si>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</si>
  <si>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</si>
  <si>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</si>
  <si>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</si>
  <si>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</si>
  <si>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</si>
  <si>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</si>
  <si>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</si>
  <si>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</si>
  <si>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</si>
  <si>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</si>
  <si>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</si>
  <si>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</si>
  <si>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</si>
  <si>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</si>
  <si>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</si>
  <si>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</si>
  <si>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</si>
  <si>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</si>
  <si>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</si>
  <si>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</si>
  <si>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</si>
  <si>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</si>
  <si>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</si>
  <si>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</si>
  <si>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</si>
  <si>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</si>
  <si>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</si>
  <si>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</si>
  <si>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</si>
  <si>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</si>
  <si>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</si>
  <si>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</si>
  <si>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</si>
  <si>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</si>
  <si>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</si>
  <si>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</si>
  <si>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</si>
  <si>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</si>
  <si>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</si>
  <si>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</si>
  <si>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</si>
  <si>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</si>
  <si>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</si>
  <si>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</si>
  <si>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</si>
  <si>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</si>
  <si>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</si>
  <si>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</si>
  <si>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</si>
  <si>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</si>
  <si>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</si>
  <si>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</si>
  <si>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</si>
  <si>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</si>
  <si>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</si>
  <si>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</si>
  <si>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</si>
  <si>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</si>
  <si>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</si>
  <si>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</si>
  <si>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</si>
  <si>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</si>
  <si>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</si>
  <si>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</si>
  <si>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</si>
  <si>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</si>
  <si>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</si>
  <si>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</si>
  <si>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</si>
  <si>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</si>
  <si>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</si>
  <si>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</si>
  <si>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</si>
  <si>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</si>
  <si>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</si>
  <si>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</si>
  <si>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</si>
  <si>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</si>
  <si>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</si>
  <si>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</si>
  <si>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</si>
  <si>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</si>
  <si>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</si>
  <si>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</si>
  <si>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</si>
  <si>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</si>
  <si>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</si>
  <si>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</si>
  <si>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</si>
  <si>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</si>
  <si>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</si>
  <si>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</si>
  <si>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</si>
  <si>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</si>
  <si>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</si>
  <si>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</si>
  <si>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</si>
  <si>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</si>
  <si>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</si>
  <si>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</si>
  <si>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</si>
  <si>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</si>
  <si>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</si>
  <si>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</si>
  <si>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</si>
  <si>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</si>
  <si>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</si>
  <si>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</si>
  <si>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</si>
  <si>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</si>
  <si>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</si>
  <si>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</si>
  <si>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</si>
  <si>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</si>
  <si>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</si>
  <si>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</si>
  <si>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</si>
  <si>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</si>
  <si>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</si>
  <si>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</si>
  <si>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</si>
  <si>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</si>
  <si>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</si>
  <si>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</si>
  <si>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</si>
  <si>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</si>
  <si>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</si>
  <si>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</si>
  <si>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</si>
  <si>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</si>
  <si>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</si>
  <si>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</si>
  <si>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</si>
  <si>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</si>
  <si>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</si>
  <si>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</si>
  <si>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</si>
  <si>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</si>
  <si>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</si>
  <si>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</si>
  <si>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</si>
  <si>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</si>
  <si>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</si>
  <si>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</si>
  <si>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</si>
  <si>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</si>
  <si>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</si>
  <si>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</si>
  <si>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</si>
  <si>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</si>
  <si>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</si>
  <si>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</si>
  <si>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</si>
  <si>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</si>
  <si>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</si>
  <si>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</si>
  <si>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</si>
  <si>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</si>
  <si>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</si>
  <si>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</si>
  <si>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</si>
  <si>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</si>
  <si>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</si>
  <si>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</si>
  <si>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</si>
  <si>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</si>
  <si>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</si>
  <si>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</si>
  <si>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</si>
  <si>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</si>
  <si>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</si>
  <si>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</si>
  <si>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</si>
  <si>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</si>
  <si>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</si>
  <si>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</si>
  <si>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</si>
  <si>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</si>
  <si>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</si>
  <si>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</si>
  <si>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</si>
  <si>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</si>
  <si>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</si>
  <si>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</si>
  <si>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</si>
  <si>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</si>
  <si>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</si>
  <si>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</si>
  <si>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</si>
  <si>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</si>
  <si>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</si>
  <si>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</si>
  <si>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</si>
  <si>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</si>
  <si>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</si>
  <si>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</si>
  <si>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</si>
  <si>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</si>
  <si>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</si>
  <si>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</si>
  <si>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</si>
  <si>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</si>
  <si>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</si>
  <si>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</si>
  <si>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</si>
  <si>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</si>
  <si>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</si>
  <si>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</si>
  <si>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</si>
  <si>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</si>
  <si>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</si>
  <si>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</si>
  <si>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</si>
  <si>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</si>
  <si>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</si>
  <si>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</si>
  <si>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</si>
  <si>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</si>
  <si>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</si>
  <si>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</si>
  <si>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</si>
  <si>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</si>
  <si>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</si>
  <si>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</si>
  <si>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</si>
  <si>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</si>
  <si>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</si>
  <si>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</si>
  <si>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</si>
  <si>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</si>
  <si>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</si>
  <si>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</si>
  <si>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</si>
  <si>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</si>
  <si>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</si>
  <si>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</si>
  <si>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</si>
  <si>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</si>
  <si>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</si>
  <si>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</si>
  <si>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</si>
  <si>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</si>
  <si>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</si>
  <si>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</si>
  <si>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</si>
  <si>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</si>
  <si>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</si>
  <si>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</si>
  <si>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</si>
  <si>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</si>
  <si>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</si>
  <si>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</si>
  <si>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</si>
  <si>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</si>
  <si>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</si>
  <si>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</si>
  <si>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</si>
  <si>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</si>
  <si>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</si>
  <si>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</si>
  <si>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</si>
  <si>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</si>
  <si>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</si>
  <si>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</si>
  <si>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</si>
  <si>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</si>
  <si>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</si>
  <si>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</si>
  <si>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</si>
  <si>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</si>
  <si>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</si>
  <si>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</si>
  <si>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</si>
  <si>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</si>
  <si>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</si>
  <si>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</si>
  <si>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</si>
  <si>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</si>
  <si>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</si>
  <si>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</si>
  <si>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</si>
  <si>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</si>
  <si>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</si>
  <si>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</si>
  <si>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</si>
  <si>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</si>
  <si>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</si>
  <si>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</si>
  <si>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</si>
  <si>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</si>
  <si>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</si>
  <si>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</si>
  <si>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</si>
  <si>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</si>
  <si>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</si>
  <si>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</si>
  <si>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</si>
  <si>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</si>
  <si>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</si>
  <si>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</si>
  <si>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</si>
  <si>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</si>
  <si>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</si>
  <si>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</si>
  <si>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</si>
  <si>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</si>
  <si>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</si>
  <si>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</si>
  <si>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</si>
  <si>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</si>
  <si>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</si>
  <si>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</si>
  <si>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</si>
  <si>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</si>
  <si>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</si>
  <si>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</si>
  <si>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</si>
  <si>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</si>
  <si>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</si>
  <si>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</si>
  <si>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</si>
  <si>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</si>
  <si>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</si>
  <si>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</si>
  <si>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</si>
  <si>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</si>
  <si>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</si>
  <si>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</si>
  <si>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</si>
  <si>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</si>
  <si>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</si>
  <si>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</si>
  <si>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</si>
  <si>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</si>
  <si>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</si>
  <si>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</si>
  <si>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</si>
  <si>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</si>
  <si>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</si>
  <si>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</si>
  <si>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</si>
  <si>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</si>
  <si>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</si>
  <si>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</si>
  <si>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</si>
  <si>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</si>
  <si>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</si>
  <si>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</si>
  <si>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</si>
  <si>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</si>
  <si>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</si>
  <si>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</si>
  <si>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</si>
  <si>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</si>
  <si>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</si>
  <si>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</si>
  <si>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</si>
  <si>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</si>
  <si>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</si>
  <si>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</si>
  <si>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</si>
  <si>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</si>
  <si>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</si>
  <si>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</si>
  <si>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</si>
  <si>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</si>
  <si>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</si>
  <si>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</si>
  <si>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</si>
  <si>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</si>
  <si>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</si>
  <si>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</si>
  <si>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</si>
  <si>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</si>
  <si>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</si>
  <si>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</si>
  <si>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</si>
  <si>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</si>
  <si>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</si>
  <si>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</si>
  <si>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</si>
  <si>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</si>
  <si>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</si>
  <si>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</si>
  <si>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</si>
  <si>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</si>
  <si>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</si>
  <si>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</si>
  <si>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</si>
  <si>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</si>
  <si>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</si>
  <si>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</si>
  <si>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</si>
  <si>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</si>
  <si>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</si>
  <si>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</si>
  <si>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</si>
  <si>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</si>
  <si>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</si>
  <si>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</si>
  <si>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</si>
  <si>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</si>
  <si>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</si>
  <si>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</si>
  <si>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</si>
  <si>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</si>
  <si>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</si>
  <si>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</si>
  <si>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</si>
  <si>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</si>
  <si>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</si>
  <si>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</si>
  <si>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</si>
  <si>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</si>
  <si>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</si>
  <si>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</si>
  <si>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</si>
  <si>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</si>
  <si>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</si>
  <si>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</si>
  <si>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</si>
  <si>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</si>
  <si>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</si>
  <si>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</si>
  <si>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</si>
  <si>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</si>
  <si>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</si>
  <si>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</si>
  <si>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</si>
  <si>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</si>
  <si>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</si>
  <si>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</si>
  <si>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</si>
  <si>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</si>
  <si>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</si>
  <si>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</si>
  <si>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</si>
  <si>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</si>
  <si>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</si>
  <si>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</si>
  <si>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</si>
  <si>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</si>
  <si>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</si>
  <si>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</si>
  <si>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</si>
  <si>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</si>
  <si>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</si>
  <si>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</si>
  <si>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</si>
  <si>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</si>
  <si>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</si>
  <si>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</si>
  <si>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</si>
  <si>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</si>
  <si>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</si>
  <si>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</si>
  <si>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</si>
  <si>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</si>
  <si>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</si>
  <si>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</si>
  <si>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</si>
  <si>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</si>
  <si>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</si>
  <si>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</si>
  <si>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</si>
  <si>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</si>
  <si>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</si>
  <si>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</si>
  <si>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</si>
  <si>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</si>
  <si>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</si>
  <si>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</si>
  <si>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</si>
  <si>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</si>
  <si>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</si>
  <si>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</si>
  <si>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</si>
  <si>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</si>
  <si>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</si>
  <si>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</si>
  <si>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</si>
  <si>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</si>
  <si>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</si>
  <si>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</si>
  <si>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</si>
  <si>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</si>
  <si>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</si>
  <si>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</si>
  <si>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</si>
  <si>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</si>
  <si>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</si>
  <si>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</si>
  <si>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</si>
  <si>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</si>
  <si>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</si>
  <si>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</si>
  <si>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</si>
  <si>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</si>
  <si>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</si>
  <si>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</si>
  <si>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</si>
  <si>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</si>
  <si>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</si>
  <si>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</si>
  <si>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</si>
  <si>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</si>
  <si>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</si>
  <si>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</si>
  <si>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</si>
  <si>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</si>
  <si>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</si>
  <si>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</si>
  <si>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</si>
  <si>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</si>
  <si>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</si>
  <si>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</si>
  <si>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</si>
  <si>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</si>
  <si>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</si>
  <si>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</si>
  <si>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</si>
  <si>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</si>
  <si>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</si>
  <si>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</si>
  <si>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</si>
  <si>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</si>
  <si>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</si>
  <si>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</si>
  <si>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</si>
  <si>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</si>
  <si>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</si>
  <si>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</si>
  <si>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</si>
  <si>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</si>
  <si>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</si>
  <si>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</si>
  <si>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</si>
  <si>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</si>
  <si>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</si>
  <si>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</si>
  <si>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</si>
  <si>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</si>
  <si>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</si>
  <si>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</si>
  <si>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</si>
  <si>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</si>
  <si>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</si>
  <si>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</si>
  <si>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</si>
  <si>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</si>
  <si>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</si>
  <si>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</si>
  <si>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</si>
  <si>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</si>
  <si>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</si>
  <si>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</si>
  <si>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</si>
  <si>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</si>
  <si>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</si>
  <si>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</si>
  <si>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</si>
  <si>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</si>
  <si>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</si>
  <si>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</si>
  <si>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</si>
  <si>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</si>
  <si>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</si>
  <si>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</si>
  <si>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</si>
  <si>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</si>
  <si>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</si>
  <si>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</si>
  <si>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</si>
  <si>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</si>
  <si>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</si>
  <si>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</si>
  <si>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</si>
  <si>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</si>
  <si>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</si>
  <si>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</si>
  <si>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</si>
  <si>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</si>
  <si>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</si>
  <si>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</si>
  <si>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</si>
  <si>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</si>
  <si>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</si>
  <si>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</si>
  <si>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</si>
  <si>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</si>
  <si>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</si>
  <si>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</si>
  <si>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</si>
  <si>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</si>
  <si>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</si>
  <si>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</si>
  <si>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</si>
  <si>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</si>
  <si>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</si>
  <si>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</si>
  <si>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</si>
  <si>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</si>
  <si>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</si>
  <si>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</si>
  <si>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</si>
  <si>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</si>
  <si>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</si>
  <si>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</si>
  <si>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</si>
  <si>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</si>
  <si>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</si>
  <si>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</si>
  <si>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</si>
  <si>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</si>
  <si>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</si>
  <si>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</si>
  <si>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</si>
  <si>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</si>
  <si>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</si>
  <si>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</si>
  <si>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</si>
  <si>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</si>
  <si>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</si>
  <si>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</si>
  <si>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</si>
  <si>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</si>
  <si>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</si>
  <si>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</si>
  <si>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</si>
  <si>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</si>
  <si>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</si>
  <si>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</si>
  <si>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</si>
  <si>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</si>
  <si>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</si>
  <si>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</si>
  <si>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</si>
  <si>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</si>
  <si>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</si>
  <si>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</si>
  <si>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</si>
  <si>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</si>
  <si>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</si>
  <si>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</si>
  <si>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</si>
  <si>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</si>
  <si>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</si>
  <si>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</si>
  <si>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</si>
  <si>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</si>
  <si>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</si>
  <si>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</si>
  <si>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</si>
  <si>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</si>
  <si>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</si>
  <si>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</si>
  <si>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</si>
  <si>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</si>
  <si>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</si>
  <si>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</si>
  <si>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</si>
  <si>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</si>
  <si>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</si>
  <si>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</si>
  <si>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</si>
  <si>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</si>
  <si>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</si>
  <si>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</si>
  <si>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</si>
  <si>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</si>
  <si>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</si>
  <si>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</si>
  <si>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</si>
  <si>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</si>
  <si>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</si>
  <si>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</si>
  <si>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</si>
  <si>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</si>
  <si>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</si>
  <si>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</si>
  <si>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</si>
  <si>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</si>
  <si>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</si>
  <si>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</si>
  <si>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</si>
  <si>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</si>
  <si>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</si>
  <si>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</si>
  <si>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</si>
  <si>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</si>
  <si>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</si>
  <si>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</si>
  <si>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</si>
  <si>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</si>
  <si>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</si>
  <si>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</si>
  <si>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</si>
  <si>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</si>
  <si>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</si>
  <si>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</si>
  <si>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</si>
  <si>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</si>
  <si>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</si>
  <si>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</si>
  <si>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</si>
  <si>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</si>
  <si>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</si>
  <si>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</si>
  <si>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</si>
  <si>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</si>
  <si>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</si>
  <si>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</si>
  <si>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</si>
  <si>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</si>
  <si>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</si>
  <si>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</si>
  <si>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</si>
  <si>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</si>
  <si>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</si>
  <si>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</si>
  <si>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</si>
  <si>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</si>
  <si>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</si>
  <si>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</si>
  <si>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</si>
  <si>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</si>
  <si>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</si>
  <si>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</si>
  <si>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</si>
  <si>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</si>
  <si>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</si>
  <si>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</si>
  <si>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</si>
  <si>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</si>
  <si>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</si>
  <si>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</si>
  <si>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</si>
  <si>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</si>
  <si>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</si>
  <si>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</si>
  <si>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</si>
  <si>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</si>
  <si>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</si>
  <si>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</si>
  <si>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</si>
  <si>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</si>
  <si>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</si>
  <si>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</si>
  <si>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</si>
  <si>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</si>
  <si>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</si>
  <si>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</si>
  <si>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</si>
  <si>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</si>
  <si>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</si>
  <si>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</si>
  <si>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</si>
  <si>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</si>
  <si>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</si>
  <si>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</si>
  <si>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</si>
  <si>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</si>
  <si>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</si>
  <si>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</si>
  <si>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</si>
  <si>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</si>
  <si>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</si>
  <si>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</si>
  <si>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</si>
  <si>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</si>
  <si>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</si>
  <si>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</si>
  <si>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</si>
  <si>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</si>
  <si>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</si>
  <si>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</si>
  <si>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</si>
  <si>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</si>
  <si>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</si>
  <si>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</si>
  <si>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</si>
  <si>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</si>
  <si>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</si>
  <si>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</si>
  <si>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</si>
  <si>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</si>
  <si>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</si>
  <si>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</si>
  <si>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</si>
  <si>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</si>
  <si>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</si>
  <si>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</si>
  <si>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</si>
  <si>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</si>
  <si>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</si>
  <si>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</si>
  <si>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</si>
  <si>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</si>
  <si>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</si>
  <si>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</si>
  <si>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</si>
  <si>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</si>
  <si>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</si>
  <si>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</si>
  <si>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</si>
  <si>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</si>
  <si>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</si>
  <si>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</si>
  <si>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</si>
  <si>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</si>
  <si>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</si>
  <si>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</si>
  <si>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</si>
  <si>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</si>
  <si>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</si>
  <si>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</si>
  <si>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</si>
  <si>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</si>
  <si>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</si>
  <si>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</si>
  <si>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</si>
  <si>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</si>
  <si>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</si>
  <si>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</si>
  <si>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</si>
  <si>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</si>
  <si>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</si>
  <si>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</si>
  <si>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</si>
  <si>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</si>
  <si>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</si>
  <si>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</si>
  <si>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</si>
  <si>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</si>
  <si>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</si>
  <si>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</si>
  <si>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</si>
  <si>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</si>
  <si>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</si>
  <si>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</si>
  <si>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</si>
  <si>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</si>
  <si>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</si>
  <si>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</si>
  <si>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</si>
  <si>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</si>
  <si>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</si>
  <si>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</si>
  <si>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</si>
  <si>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</si>
  <si>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</si>
  <si>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</si>
  <si>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</si>
  <si>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</si>
  <si>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</si>
  <si>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</si>
  <si>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</si>
  <si>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</si>
  <si>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</si>
  <si>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</si>
  <si>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</si>
  <si>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</si>
  <si>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</si>
  <si>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</si>
  <si>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</si>
  <si>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</si>
  <si>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</si>
  <si>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</si>
  <si>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</si>
  <si>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</si>
  <si>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</si>
  <si>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</si>
  <si>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</si>
  <si>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</si>
  <si>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</si>
  <si>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</si>
  <si>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</si>
  <si>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</si>
  <si>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</si>
  <si>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</si>
  <si>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</si>
  <si>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</si>
  <si>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</si>
  <si>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</si>
  <si>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</si>
  <si>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</si>
  <si>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</si>
  <si>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</si>
  <si>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</si>
  <si>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</si>
  <si>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</si>
  <si>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</si>
  <si>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</si>
  <si>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</si>
  <si>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</si>
  <si>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</si>
  <si>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</si>
  <si>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</si>
  <si>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</si>
  <si>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</si>
  <si>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</si>
  <si>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</si>
  <si>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</si>
  <si>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</si>
  <si>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</si>
  <si>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</si>
  <si>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</si>
  <si>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</si>
  <si>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</si>
  <si>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</si>
  <si>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</si>
  <si>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</si>
  <si>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</si>
  <si>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</si>
  <si>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</si>
  <si>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</si>
  <si>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</si>
  <si>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</si>
  <si>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</si>
  <si>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</si>
  <si>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</si>
  <si>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</si>
  <si>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</si>
  <si>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</si>
  <si>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</si>
  <si>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</si>
  <si>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</si>
  <si>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</si>
  <si>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</si>
  <si>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</si>
  <si>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</si>
  <si>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</si>
  <si>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</si>
  <si>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</si>
  <si>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</si>
  <si>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</si>
  <si>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</si>
  <si>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</si>
  <si>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</si>
  <si>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</si>
  <si>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</si>
  <si>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</si>
  <si>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</si>
  <si>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</si>
  <si>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</si>
  <si>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</si>
  <si>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</si>
  <si>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</si>
  <si>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</si>
  <si>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</si>
  <si>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</si>
  <si>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</si>
  <si>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</si>
  <si>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</si>
  <si>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</si>
  <si>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</si>
  <si>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</si>
  <si>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</si>
  <si>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</si>
  <si>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</si>
  <si>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</si>
  <si>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</si>
  <si>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</si>
  <si>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</si>
  <si>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</si>
  <si>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</si>
  <si>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</si>
  <si>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</si>
  <si>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</si>
  <si>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</si>
  <si>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</si>
  <si>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</si>
  <si>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</si>
  <si>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</si>
  <si>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</si>
  <si>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</si>
  <si>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</si>
  <si>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</si>
  <si>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</si>
  <si>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</si>
  <si>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</si>
  <si>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</si>
  <si>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</si>
  <si>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</si>
  <si>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</si>
  <si>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</si>
  <si>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</si>
  <si>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</si>
  <si>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</si>
  <si>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</si>
  <si>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</si>
  <si>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</si>
  <si>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</si>
  <si>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</si>
  <si>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</si>
  <si>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</si>
  <si>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</si>
  <si>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</si>
  <si>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</si>
  <si>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</si>
  <si>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</si>
  <si>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</si>
  <si>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</si>
  <si>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</si>
  <si>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</si>
  <si>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</si>
  <si>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</si>
  <si>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</si>
  <si>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</si>
  <si>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</si>
  <si>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</si>
  <si>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</si>
  <si>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</si>
  <si>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</si>
  <si>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</si>
  <si>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</si>
  <si>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</si>
  <si>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</si>
  <si>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</si>
  <si>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</si>
  <si>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</si>
  <si>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</si>
  <si>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</si>
  <si>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</si>
  <si>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</si>
  <si>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</si>
  <si>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</si>
  <si>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</si>
  <si>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</si>
  <si>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</si>
  <si>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</si>
  <si>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</si>
  <si>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</si>
  <si>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</si>
  <si>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</si>
  <si>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</si>
  <si>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</si>
  <si>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</si>
  <si>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</si>
  <si>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</si>
  <si>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</si>
  <si>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</si>
  <si>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</si>
  <si>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</si>
  <si>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</si>
  <si>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</si>
  <si>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</si>
  <si>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</si>
  <si>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</si>
  <si>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</si>
  <si>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</si>
  <si>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</si>
  <si>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</si>
  <si>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</si>
  <si>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</si>
  <si>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</si>
  <si>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</si>
  <si>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</si>
  <si>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</si>
  <si>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</si>
  <si>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</si>
  <si>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</si>
  <si>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</si>
  <si>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</si>
  <si>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</si>
  <si>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</si>
  <si>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</si>
  <si>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</si>
  <si>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</si>
  <si>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</si>
  <si>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</si>
  <si>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</si>
  <si>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</si>
  <si>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</si>
  <si>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</si>
  <si>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</si>
  <si>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</si>
  <si>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</si>
  <si>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</si>
  <si>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</si>
  <si>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</si>
  <si>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</si>
  <si>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</si>
  <si>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</si>
  <si>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</si>
  <si>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</si>
  <si>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</si>
  <si>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</si>
  <si>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</si>
  <si>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</si>
  <si>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</si>
  <si>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</si>
  <si>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</si>
  <si>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</si>
  <si>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</si>
  <si>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</si>
  <si>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</si>
  <si>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</si>
  <si>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</si>
  <si>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</si>
  <si>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</si>
  <si>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</si>
  <si>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</si>
  <si>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</si>
  <si>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</si>
  <si>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</si>
  <si>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</si>
  <si>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</si>
  <si>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</si>
  <si>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</si>
  <si>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</si>
  <si>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</si>
  <si>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</si>
  <si>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</si>
  <si>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</si>
  <si>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</si>
  <si>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</si>
  <si>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</si>
  <si>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</si>
  <si>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</si>
  <si>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</si>
  <si>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</si>
  <si>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</si>
  <si>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</si>
  <si>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</si>
  <si>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</si>
  <si>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</si>
  <si>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</si>
  <si>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</si>
  <si>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</si>
  <si>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</si>
  <si>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</si>
  <si>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</si>
  <si>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</si>
  <si>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</si>
  <si>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</si>
  <si>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</si>
  <si>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</si>
  <si>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</si>
  <si>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</si>
  <si>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</si>
  <si>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</si>
  <si>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</si>
  <si>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</si>
  <si>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</si>
  <si>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</si>
  <si>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</si>
  <si>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</si>
  <si>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</si>
  <si>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</si>
  <si>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</si>
  <si>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</si>
  <si>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</si>
  <si>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</si>
  <si>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</si>
  <si>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</si>
  <si>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</si>
  <si>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</si>
  <si>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</si>
  <si>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</si>
  <si>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</si>
  <si>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</si>
  <si>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</si>
  <si>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</si>
  <si>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</si>
  <si>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</si>
  <si>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</si>
  <si>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</si>
  <si>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</si>
  <si>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</si>
  <si>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</si>
  <si>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</si>
  <si>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</si>
  <si>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</si>
  <si>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</si>
  <si>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</si>
  <si>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</si>
  <si>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</si>
  <si>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</si>
  <si>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</si>
  <si>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</si>
  <si>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</si>
  <si>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</si>
  <si>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</si>
  <si>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</si>
  <si>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</si>
  <si>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</si>
  <si>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</si>
  <si>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</si>
  <si>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</si>
  <si>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</si>
  <si>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</si>
  <si>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</si>
  <si>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</si>
  <si>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</si>
  <si>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</si>
  <si>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</si>
  <si>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</si>
  <si>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</si>
  <si>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</si>
  <si>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</si>
  <si>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</si>
  <si>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</si>
  <si>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</si>
  <si>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</si>
  <si>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</si>
  <si>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</si>
  <si>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</si>
  <si>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</si>
  <si>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</si>
  <si>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</si>
  <si>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</si>
  <si>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</si>
  <si>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</si>
  <si>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</si>
  <si>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</si>
  <si>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</si>
  <si>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</si>
  <si>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</si>
  <si>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</si>
  <si>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</si>
  <si>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</si>
  <si>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</si>
  <si>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</si>
  <si>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</si>
  <si>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</si>
  <si>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</si>
  <si>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</si>
  <si>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</si>
  <si>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</si>
  <si>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</si>
  <si>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</si>
  <si>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</si>
  <si>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</si>
  <si>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</si>
  <si>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</si>
  <si>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</si>
  <si>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</si>
  <si>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</si>
  <si>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</si>
  <si>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</si>
  <si>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</si>
  <si>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</si>
  <si>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</si>
  <si>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</si>
  <si>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</si>
  <si>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</si>
  <si>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</si>
  <si>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</si>
  <si>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</si>
  <si>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</si>
  <si>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</si>
  <si>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</si>
  <si>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</si>
  <si>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</si>
  <si>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</si>
  <si>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</si>
  <si>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</si>
  <si>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</si>
  <si>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</si>
  <si>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</si>
  <si>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</si>
  <si>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</si>
  <si>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</si>
  <si>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</si>
  <si>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</si>
  <si>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</si>
  <si>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</si>
  <si>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</si>
  <si>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</si>
  <si>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</si>
  <si>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</si>
  <si>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</si>
  <si>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</si>
  <si>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</si>
  <si>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</si>
  <si>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</si>
  <si>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</si>
  <si>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</si>
  <si>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</si>
  <si>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</si>
  <si>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</si>
  <si>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</si>
  <si>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</si>
  <si>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</si>
  <si>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</si>
  <si>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</si>
  <si>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</si>
  <si>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</si>
  <si>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</si>
  <si>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</si>
  <si>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</si>
  <si>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</si>
  <si>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</si>
  <si>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</si>
  <si>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</si>
  <si>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</si>
  <si>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</si>
  <si>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</si>
  <si>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</si>
  <si>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</si>
  <si>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</si>
  <si>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</si>
  <si>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</si>
  <si>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</si>
  <si>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</si>
  <si>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</si>
  <si>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</si>
  <si>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</si>
  <si>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</si>
  <si>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</si>
  <si>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</si>
  <si>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</si>
  <si>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</si>
  <si>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</si>
  <si>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</si>
  <si>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</si>
  <si>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</si>
  <si>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</si>
  <si>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</si>
  <si>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</si>
  <si>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</si>
  <si>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</si>
  <si>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</si>
  <si>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</si>
  <si>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</si>
  <si>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</si>
  <si>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</si>
  <si>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</si>
  <si>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</si>
  <si>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</si>
  <si>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</si>
  <si>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</si>
  <si>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</si>
  <si>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</si>
  <si>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</si>
  <si>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</si>
  <si>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</si>
  <si>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</si>
  <si>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</si>
  <si>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</si>
  <si>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</si>
  <si>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</si>
  <si>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</si>
  <si>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</si>
  <si>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</si>
  <si>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</si>
  <si>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</si>
  <si>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</si>
  <si>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</si>
  <si>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</si>
  <si>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</si>
  <si>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</si>
  <si>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</si>
  <si>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</si>
  <si>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</si>
  <si>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</si>
  <si>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</si>
  <si>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</si>
  <si>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</si>
  <si>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</si>
  <si>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</si>
  <si>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</si>
  <si>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</si>
  <si>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</si>
  <si>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</si>
  <si>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</si>
  <si>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</si>
  <si>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</si>
  <si>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</si>
  <si>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</si>
  <si>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</si>
  <si>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</si>
  <si>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</si>
  <si>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</si>
  <si>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</si>
  <si>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</si>
  <si>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</si>
  <si>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</si>
  <si>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</si>
  <si>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</si>
  <si>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</si>
  <si>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</si>
  <si>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</si>
  <si>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</si>
  <si>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</si>
  <si>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</si>
  <si>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</si>
  <si>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</si>
  <si>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</si>
  <si>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</si>
  <si>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</si>
  <si>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</si>
  <si>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</si>
  <si>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</si>
  <si>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</si>
  <si>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</si>
  <si>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</si>
  <si>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</si>
  <si>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</si>
  <si>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</si>
  <si>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</si>
  <si>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</si>
  <si>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</si>
  <si>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</si>
  <si>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</si>
  <si>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</si>
  <si>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</si>
  <si>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</si>
  <si>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</si>
  <si>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</si>
  <si>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</si>
  <si>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</si>
  <si>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</si>
  <si>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</si>
  <si>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</si>
  <si>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</si>
  <si>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</si>
  <si>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</si>
  <si>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</si>
  <si>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</si>
  <si>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</si>
  <si>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</si>
  <si>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</si>
  <si>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</si>
  <si>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</si>
  <si>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</si>
  <si>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</si>
  <si>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</si>
  <si>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</si>
  <si>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</si>
  <si>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</si>
  <si>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</si>
  <si>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</si>
  <si>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</si>
  <si>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</si>
  <si>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</si>
  <si>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</si>
  <si>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</si>
  <si>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</si>
  <si>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</si>
  <si>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</si>
  <si>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</si>
  <si>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</si>
  <si>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</si>
  <si>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</si>
  <si>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</si>
  <si>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</si>
  <si>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</si>
  <si>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</si>
  <si>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</si>
  <si>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</si>
  <si>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</si>
  <si>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</si>
  <si>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</si>
  <si>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</si>
  <si>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</si>
  <si>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</si>
  <si>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</si>
  <si>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</si>
  <si>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</si>
  <si>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</si>
  <si>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</si>
  <si>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</si>
  <si>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</si>
  <si>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</si>
  <si>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</si>
  <si>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</si>
  <si>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</si>
  <si>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</si>
  <si>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</si>
  <si>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</si>
  <si>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</si>
  <si>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</si>
  <si>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</si>
  <si>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</si>
  <si>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</si>
  <si>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</si>
  <si>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</si>
  <si>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</si>
  <si>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</si>
  <si>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</si>
  <si>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</si>
  <si>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</si>
  <si>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</si>
  <si>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</si>
  <si>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</si>
  <si>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</si>
  <si>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</si>
  <si>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</si>
  <si>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</si>
  <si>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</si>
  <si>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</si>
  <si>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</si>
  <si>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</si>
  <si>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</si>
  <si>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</si>
  <si>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</si>
  <si>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</si>
  <si>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</si>
  <si>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</si>
  <si>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</si>
  <si>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</si>
  <si>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</si>
  <si>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</si>
  <si>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</si>
  <si>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</si>
  <si>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</si>
  <si>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</si>
  <si>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</si>
  <si>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</si>
  <si>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</si>
  <si>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</si>
  <si>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</si>
  <si>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</si>
  <si>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</si>
  <si>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</si>
  <si>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</si>
  <si>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</si>
  <si>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</si>
  <si>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</si>
  <si>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</si>
  <si>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</si>
  <si>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</si>
  <si>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</si>
  <si>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</si>
  <si>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</si>
  <si>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</si>
  <si>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</si>
  <si>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</si>
  <si>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</si>
  <si>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</si>
  <si>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</si>
  <si>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</si>
  <si>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</si>
  <si>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</si>
  <si>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</si>
  <si>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</si>
  <si>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</si>
  <si>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</si>
  <si>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</si>
  <si>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</si>
  <si>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</si>
  <si>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</si>
  <si>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</si>
  <si>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</si>
  <si>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</si>
  <si>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</si>
  <si>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</si>
  <si>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</si>
  <si>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</si>
  <si>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</si>
  <si>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</si>
  <si>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</si>
  <si>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</si>
  <si>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</si>
  <si>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</si>
  <si>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</si>
  <si>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</si>
  <si>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</si>
  <si>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</si>
  <si>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</si>
  <si>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</si>
  <si>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</si>
  <si>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</si>
  <si>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</si>
  <si>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</si>
  <si>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</si>
  <si>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</si>
  <si>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</si>
  <si>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</si>
  <si>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</si>
  <si>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</si>
  <si>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</si>
  <si>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</si>
  <si>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</si>
  <si>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</si>
  <si>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</si>
  <si>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</si>
  <si>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</si>
  <si>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</si>
  <si>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</si>
  <si>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</si>
  <si>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</si>
  <si>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</si>
  <si>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</si>
  <si>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</si>
  <si>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</si>
  <si>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</si>
  <si>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</si>
  <si>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</si>
  <si>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</si>
  <si>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</si>
  <si>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</si>
  <si>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</si>
  <si>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</si>
  <si>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</si>
  <si>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</si>
  <si>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</si>
  <si>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</si>
  <si>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</si>
  <si>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</si>
  <si>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</si>
  <si>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</si>
  <si>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</si>
  <si>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</si>
  <si>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</si>
  <si>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</si>
  <si>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</si>
  <si>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</si>
  <si>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</si>
  <si>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</si>
  <si>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</si>
  <si>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</si>
  <si>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</si>
  <si>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</si>
  <si>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</si>
  <si>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</si>
  <si>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</si>
  <si>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</si>
  <si>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</si>
  <si>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</si>
  <si>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</si>
  <si>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</si>
  <si>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</si>
  <si>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</si>
  <si>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</si>
  <si>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</si>
  <si>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</si>
  <si>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</si>
  <si>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</si>
  <si>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</si>
  <si>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</si>
  <si>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</si>
  <si>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</si>
  <si>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</si>
  <si>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</si>
  <si>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</si>
  <si>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</si>
  <si>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</si>
  <si>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</si>
  <si>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</si>
  <si>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</si>
  <si>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</si>
  <si>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</si>
  <si>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</si>
  <si>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</si>
  <si>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</si>
  <si>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</si>
  <si>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</si>
  <si>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</si>
  <si>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</si>
  <si>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</si>
  <si>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</si>
  <si>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</si>
  <si>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</si>
  <si>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</si>
  <si>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</si>
  <si>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</si>
  <si>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</si>
  <si>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</si>
  <si>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</si>
  <si>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</si>
  <si>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</si>
  <si>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</si>
  <si>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</si>
  <si>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</si>
  <si>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</si>
  <si>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</si>
  <si>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</si>
  <si>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</si>
  <si>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</si>
  <si>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</si>
  <si>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</si>
  <si>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</si>
  <si>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</si>
  <si>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</si>
  <si>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</si>
  <si>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</si>
  <si>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</si>
  <si>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</si>
  <si>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</si>
  <si>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</si>
  <si>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</si>
  <si>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</si>
  <si>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</si>
  <si>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</si>
  <si>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</si>
  <si>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</si>
  <si>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</si>
  <si>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</si>
  <si>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</si>
  <si>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</si>
  <si>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</si>
  <si>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</si>
  <si>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</si>
  <si>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</si>
  <si>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</si>
  <si>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</si>
  <si>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</si>
  <si>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</si>
  <si>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</si>
  <si>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</si>
  <si>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</si>
  <si>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</si>
  <si>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</si>
  <si>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</si>
  <si>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</si>
  <si>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</si>
  <si>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</si>
  <si>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</si>
  <si>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</si>
  <si>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</si>
  <si>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</si>
  <si>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</si>
  <si>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</si>
  <si>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</si>
  <si>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</si>
  <si>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</si>
  <si>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</si>
  <si>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</si>
  <si>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</si>
  <si>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</si>
  <si>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</si>
  <si>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</si>
  <si>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</si>
  <si>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</si>
  <si>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</si>
  <si>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</si>
  <si>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</si>
  <si>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</si>
  <si>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</si>
  <si>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</si>
  <si>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</si>
  <si>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</si>
  <si>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</si>
  <si>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</si>
  <si>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</si>
  <si>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</si>
  <si>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</si>
  <si>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</si>
  <si>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</si>
  <si>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</si>
  <si>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</si>
  <si>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</si>
  <si>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</si>
  <si>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</si>
  <si>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</si>
  <si>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</si>
  <si>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</si>
  <si>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</si>
  <si>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</si>
  <si>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</si>
  <si>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</si>
  <si>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</si>
  <si>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</si>
  <si>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</si>
  <si>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</si>
  <si>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</si>
  <si>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</si>
  <si>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</si>
  <si>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</si>
  <si>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</si>
  <si>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</si>
  <si>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</si>
  <si>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</si>
  <si>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</si>
  <si>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</si>
  <si>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</si>
  <si>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</si>
  <si>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</si>
  <si>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</si>
  <si>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</si>
  <si>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</si>
  <si>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</si>
  <si>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</si>
  <si>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</si>
  <si>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</si>
  <si>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</si>
  <si>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</si>
  <si>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</si>
  <si>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</si>
  <si>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</si>
  <si>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</si>
  <si>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</si>
  <si>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</si>
  <si>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</si>
  <si>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</si>
  <si>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</si>
  <si>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</si>
  <si>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</si>
  <si>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</si>
  <si>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</si>
  <si>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</si>
  <si>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</si>
  <si>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</si>
  <si>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</si>
  <si>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</si>
  <si>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</si>
  <si>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</si>
  <si>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</si>
  <si>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</si>
  <si>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</si>
  <si>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</si>
  <si>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</si>
  <si>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</si>
  <si>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</si>
  <si>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</si>
  <si>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</si>
  <si>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</si>
  <si>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</si>
  <si>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</si>
  <si>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</si>
  <si>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</si>
  <si>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</si>
  <si>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</si>
  <si>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</si>
  <si>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</si>
  <si>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</si>
  <si>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</si>
  <si>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</si>
  <si>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</si>
  <si>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</si>
  <si>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</si>
  <si>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</si>
  <si>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</si>
  <si>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</si>
  <si>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</si>
  <si>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</si>
  <si>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</si>
  <si>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</si>
  <si>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</si>
  <si>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</si>
  <si>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</si>
  <si>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</si>
  <si>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</si>
  <si>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</si>
  <si>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</si>
  <si>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</si>
  <si>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</si>
  <si>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</si>
  <si>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</si>
  <si>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</si>
  <si>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</si>
  <si>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</si>
  <si>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</si>
  <si>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</si>
  <si>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</si>
  <si>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</si>
  <si>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</si>
  <si>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</si>
  <si>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</si>
  <si>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</si>
  <si>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</si>
  <si>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</si>
  <si>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</si>
  <si>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</si>
  <si>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</si>
  <si>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</si>
  <si>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</si>
  <si>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</si>
  <si>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</si>
  <si>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</si>
  <si>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</si>
  <si>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</si>
  <si>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</si>
  <si>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</si>
  <si>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</si>
  <si>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</si>
  <si>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</si>
  <si>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</si>
  <si>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</si>
  <si>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</si>
  <si>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</si>
  <si>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</si>
  <si>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</si>
  <si>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</si>
  <si>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</si>
  <si>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</si>
  <si>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</si>
  <si>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</si>
  <si>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</si>
  <si>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</si>
  <si>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</si>
  <si>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</si>
  <si>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</si>
  <si>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</si>
  <si>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</si>
  <si>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</si>
  <si>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</si>
  <si>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</si>
  <si>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</si>
  <si>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</si>
  <si>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</si>
  <si>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</si>
  <si>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</si>
  <si>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</si>
  <si>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</si>
  <si>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</si>
  <si>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</si>
  <si>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</si>
  <si>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</si>
  <si>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</si>
  <si>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</si>
  <si>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</si>
  <si>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</si>
  <si>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</si>
  <si>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</si>
  <si>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</si>
  <si>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</si>
  <si>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</si>
  <si>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</si>
  <si>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</si>
  <si>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</si>
  <si>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</si>
  <si>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</si>
  <si>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</si>
  <si>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</si>
  <si>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</si>
  <si>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</si>
  <si>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</si>
  <si>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</si>
  <si>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</si>
  <si>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</si>
  <si>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</si>
  <si>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</si>
  <si>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</si>
  <si>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</si>
  <si>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</si>
  <si>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</si>
  <si>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</si>
  <si>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</si>
  <si>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</si>
  <si>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</si>
  <si>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</si>
  <si>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</si>
  <si>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</si>
  <si>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</si>
  <si>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</si>
  <si>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</si>
  <si>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</si>
  <si>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</si>
  <si>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</si>
  <si>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</si>
  <si>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</si>
  <si>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</si>
  <si>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</si>
  <si>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</si>
  <si>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</si>
  <si>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</si>
  <si>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</si>
  <si>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</si>
  <si>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</si>
  <si>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</si>
  <si>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</si>
  <si>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</si>
  <si>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</si>
  <si>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</si>
  <si>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</si>
  <si>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</si>
  <si>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</si>
  <si>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</si>
  <si>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</si>
  <si>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</si>
  <si>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</si>
  <si>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</si>
  <si>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</si>
  <si>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</si>
  <si>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</si>
  <si>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</si>
  <si>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</si>
  <si>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</si>
  <si>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</si>
  <si>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</si>
  <si>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</si>
  <si>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</si>
  <si>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</si>
  <si>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</si>
  <si>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</si>
  <si>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</si>
  <si>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</si>
  <si>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</si>
  <si>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</si>
  <si>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</si>
  <si>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</si>
  <si>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</si>
  <si>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</si>
  <si>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</si>
  <si>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</si>
  <si>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</si>
  <si>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</si>
  <si>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</si>
  <si>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</si>
  <si>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</si>
  <si>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</si>
  <si>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</si>
  <si>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</si>
  <si>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</si>
  <si>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</si>
  <si>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</si>
  <si>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</si>
  <si>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</si>
  <si>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</si>
  <si>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</si>
  <si>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</si>
  <si>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</si>
  <si>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</si>
  <si>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</si>
  <si>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</si>
  <si>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</si>
  <si>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</si>
  <si>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</si>
  <si>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</si>
  <si>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</si>
  <si>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</si>
  <si>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</si>
  <si>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</si>
  <si>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</si>
  <si>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</si>
  <si>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</si>
  <si>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</si>
  <si>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</si>
  <si>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</si>
  <si>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</si>
  <si>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</si>
  <si>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</si>
  <si>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</si>
  <si>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</si>
  <si>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</si>
  <si>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</si>
  <si>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</si>
  <si>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</si>
  <si>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</si>
  <si>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</si>
  <si>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</si>
  <si>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</si>
  <si>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</si>
  <si>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</si>
  <si>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</si>
  <si>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</si>
  <si>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</si>
  <si>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</si>
  <si>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</si>
  <si>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</si>
  <si>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</si>
  <si>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</si>
  <si>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</si>
  <si>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</si>
  <si>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</si>
  <si>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</si>
  <si>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</si>
  <si>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</si>
  <si>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</si>
  <si>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</si>
  <si>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</si>
  <si>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</si>
  <si>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</si>
  <si>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</si>
  <si>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</si>
  <si>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</si>
  <si>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</si>
  <si>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</si>
  <si>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</si>
  <si>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</si>
  <si>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</si>
  <si>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</si>
  <si>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</si>
  <si>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</si>
  <si>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</si>
  <si>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</si>
  <si>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</si>
  <si>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</si>
  <si>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</si>
  <si>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</si>
  <si>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</si>
  <si>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</si>
  <si>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</si>
  <si>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</si>
  <si>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</si>
  <si>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</si>
  <si>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</si>
  <si>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</si>
  <si>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</si>
  <si>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</si>
  <si>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</si>
  <si>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</si>
  <si>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</si>
  <si>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</si>
  <si>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</si>
  <si>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</si>
  <si>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</si>
  <si>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</si>
  <si>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</si>
  <si>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</si>
  <si>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</si>
  <si>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</si>
  <si>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</si>
  <si>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</si>
  <si>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</si>
  <si>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</si>
  <si>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</si>
  <si>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</si>
  <si>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</si>
  <si>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</si>
  <si>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</si>
  <si>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</si>
  <si>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</si>
  <si>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</si>
  <si>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</si>
  <si>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</si>
  <si>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</si>
  <si>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</si>
  <si>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</si>
  <si>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</si>
  <si>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</si>
  <si>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</si>
  <si>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</si>
  <si>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</si>
  <si>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</si>
  <si>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</si>
  <si>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</si>
  <si>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</si>
  <si>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</si>
  <si>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</si>
  <si>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</si>
  <si>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</si>
  <si>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</si>
  <si>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</si>
  <si>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</si>
  <si>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</si>
  <si>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</si>
  <si>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</si>
  <si>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</si>
  <si>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</si>
  <si>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</si>
  <si>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</si>
  <si>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</si>
  <si>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</si>
  <si>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</si>
  <si>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</si>
  <si>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</si>
  <si>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</si>
  <si>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</si>
  <si>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</si>
  <si>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</si>
  <si>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</si>
  <si>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</si>
  <si>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</si>
  <si>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</si>
  <si>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</si>
  <si>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</si>
  <si>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</si>
  <si>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</si>
  <si>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</si>
  <si>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</si>
  <si>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</si>
  <si>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</si>
  <si>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</si>
  <si>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</si>
  <si>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</si>
  <si>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</si>
  <si>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</si>
  <si>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</si>
  <si>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</si>
  <si>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</si>
  <si>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</si>
  <si>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</si>
  <si>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</si>
  <si>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</si>
  <si>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</si>
  <si>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</si>
  <si>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</si>
  <si>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</si>
  <si>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</si>
  <si>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</si>
  <si>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</si>
  <si>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</si>
  <si>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</si>
  <si>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</si>
  <si>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</si>
  <si>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</si>
  <si>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</si>
  <si>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</si>
  <si>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</si>
  <si>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</si>
  <si>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</si>
  <si>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</si>
  <si>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</si>
  <si>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</si>
  <si>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</si>
  <si>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</si>
  <si>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</si>
  <si>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</si>
  <si>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</si>
  <si>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</si>
  <si>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</si>
  <si>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</si>
  <si>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</si>
  <si>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</si>
  <si>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</si>
  <si>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</si>
  <si>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</si>
  <si>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</si>
  <si>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</si>
  <si>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</si>
  <si>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</si>
  <si>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</si>
  <si>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</si>
  <si>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</si>
  <si>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</si>
  <si>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</si>
  <si>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</si>
  <si>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</si>
  <si>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</si>
  <si>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</si>
  <si>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</si>
  <si>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</si>
  <si>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</si>
  <si>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</si>
  <si>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</si>
  <si>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</si>
  <si>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</si>
  <si>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</si>
  <si>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</si>
  <si>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</si>
  <si>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</si>
  <si>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</si>
  <si>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</si>
  <si>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</si>
  <si>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</si>
  <si>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</si>
  <si>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</si>
  <si>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</si>
  <si>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</si>
  <si>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</si>
  <si>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</si>
  <si>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</si>
  <si>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</si>
  <si>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</si>
  <si>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</si>
  <si>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</si>
  <si>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</si>
  <si>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</si>
  <si>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</si>
  <si>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</si>
  <si>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</si>
  <si>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</si>
  <si>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</si>
  <si>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</si>
  <si>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</si>
  <si>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</si>
  <si>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</si>
  <si>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</si>
  <si>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</si>
  <si>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</si>
  <si>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</si>
  <si>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</si>
  <si>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</si>
  <si>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</si>
  <si>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</si>
  <si>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</si>
  <si>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</si>
  <si>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</si>
  <si>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</si>
  <si>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</si>
  <si>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</si>
  <si>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</si>
  <si>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</si>
  <si>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</si>
  <si>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</si>
  <si>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</si>
  <si>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</si>
  <si>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</si>
  <si>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</si>
  <si>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</si>
  <si>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</si>
  <si>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</si>
  <si>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</si>
  <si>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</si>
  <si>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</si>
  <si>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</si>
  <si>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</si>
  <si>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</si>
  <si>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</si>
  <si>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</si>
  <si>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</si>
  <si>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</si>
  <si>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</si>
  <si>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</si>
  <si>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</si>
  <si>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</si>
  <si>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</si>
  <si>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</si>
  <si>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</si>
  <si>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</si>
  <si>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</si>
  <si>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</si>
  <si>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</si>
  <si>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</si>
  <si>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</si>
  <si>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</si>
  <si>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</si>
  <si>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</si>
  <si>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</si>
  <si>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</si>
  <si>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</si>
  <si>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</si>
  <si>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</si>
  <si>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</si>
  <si>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</si>
  <si>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</si>
  <si>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</si>
  <si>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</si>
  <si>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</si>
  <si>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</si>
  <si>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</si>
  <si>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</si>
  <si>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</si>
  <si>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</si>
  <si>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</si>
  <si>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</si>
  <si>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</si>
  <si>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</si>
  <si>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</si>
  <si>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</si>
  <si>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</si>
  <si>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</si>
  <si>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</si>
  <si>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</si>
  <si>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</si>
  <si>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</si>
  <si>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</si>
  <si>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</si>
  <si>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</si>
  <si>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</si>
  <si>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</si>
  <si>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</si>
  <si>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</si>
  <si>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</si>
  <si>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</si>
  <si>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</si>
  <si>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</si>
  <si>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</si>
  <si>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</si>
  <si>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</si>
  <si>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</si>
  <si>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</si>
  <si>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</si>
  <si>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</si>
  <si>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</si>
  <si>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</si>
  <si>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</si>
  <si>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</si>
  <si>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</si>
  <si>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</si>
  <si>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</si>
  <si>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</si>
  <si>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</si>
  <si>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</si>
  <si>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</si>
  <si>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</si>
  <si>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</si>
  <si>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</si>
  <si>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</si>
  <si>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</si>
  <si>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</si>
  <si>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</si>
  <si>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</si>
  <si>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</si>
  <si>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</si>
  <si>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</si>
  <si>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</si>
  <si>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</si>
  <si>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</si>
  <si>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</si>
  <si>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</si>
  <si>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</si>
  <si>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</si>
  <si>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</si>
  <si>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</si>
  <si>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</si>
  <si>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</si>
  <si>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</si>
  <si>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</si>
  <si>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</si>
  <si>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</si>
  <si>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</si>
  <si>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</si>
  <si>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</si>
  <si>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</si>
  <si>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</si>
  <si>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</si>
  <si>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</si>
  <si>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</si>
  <si>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</si>
  <si>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</si>
  <si>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</si>
  <si>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</si>
  <si>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</si>
  <si>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</si>
  <si>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</si>
  <si>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</si>
  <si>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</si>
  <si>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</si>
  <si>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</si>
  <si>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</si>
  <si>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</si>
  <si>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</si>
  <si>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</si>
  <si>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</si>
  <si>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</si>
  <si>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</si>
  <si>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</si>
  <si>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</si>
  <si>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</si>
  <si>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</si>
  <si>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</si>
  <si>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</si>
  <si>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</si>
  <si>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</si>
  <si>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</si>
  <si>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</si>
  <si>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</si>
  <si>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</si>
  <si>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</si>
  <si>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</si>
  <si>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</si>
  <si>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</si>
  <si>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</si>
  <si>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</si>
  <si>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</si>
  <si>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</si>
  <si>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</si>
  <si>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</si>
  <si>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</si>
  <si>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</si>
  <si>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</si>
  <si>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</si>
  <si>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</si>
  <si>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</si>
  <si>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</si>
  <si>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</si>
  <si>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</si>
  <si>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</si>
  <si>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</si>
  <si>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</si>
  <si>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</si>
  <si>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</si>
  <si>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</si>
  <si>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</si>
  <si>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</si>
  <si>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</si>
  <si>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</si>
  <si>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</si>
  <si>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</si>
  <si>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</si>
  <si>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</si>
  <si>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</si>
  <si>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</si>
  <si>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</si>
  <si>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</si>
  <si>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</si>
  <si>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</si>
  <si>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</si>
  <si>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</si>
  <si>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</si>
  <si>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</si>
  <si>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</si>
  <si>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</si>
  <si>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</si>
  <si>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</si>
  <si>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</si>
  <si>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</si>
  <si>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</si>
  <si>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</si>
  <si>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</si>
  <si>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</si>
  <si>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</si>
  <si>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</si>
  <si>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</si>
  <si>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</si>
  <si>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</si>
  <si>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</si>
  <si>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</si>
  <si>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</si>
  <si>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</si>
  <si>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</si>
  <si>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</si>
  <si>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</si>
  <si>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</si>
  <si>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</si>
  <si>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</si>
  <si>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</si>
  <si>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</si>
  <si>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</si>
  <si>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</si>
  <si>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</si>
  <si>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</si>
  <si>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</si>
  <si>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</si>
  <si>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</si>
  <si>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</si>
  <si>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</si>
  <si>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</si>
  <si>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</si>
  <si>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</si>
  <si>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</si>
  <si>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</si>
  <si>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</si>
  <si>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</si>
  <si>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</si>
  <si>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</si>
  <si>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</si>
  <si>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</si>
  <si>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</si>
  <si>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</si>
  <si>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</si>
  <si>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</si>
  <si>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</si>
  <si>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</si>
  <si>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</si>
  <si>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</si>
  <si>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</si>
  <si>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</si>
  <si>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</si>
  <si>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</si>
  <si>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</si>
  <si>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</si>
  <si>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</si>
  <si>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</si>
  <si>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</si>
  <si>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</si>
  <si>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</si>
  <si>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</si>
  <si>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</si>
  <si>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</si>
  <si>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</si>
  <si>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</si>
  <si>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</si>
  <si>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</si>
  <si>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</si>
  <si>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</si>
  <si>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</si>
  <si>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</si>
  <si>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</si>
  <si>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</si>
  <si>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</si>
  <si>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</si>
  <si>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</si>
  <si>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</si>
  <si>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</si>
  <si>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</si>
  <si>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</si>
  <si>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</si>
  <si>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</si>
  <si>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</si>
  <si>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</si>
  <si>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</si>
  <si>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</si>
  <si>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</si>
  <si>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</si>
  <si>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</si>
  <si>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</si>
  <si>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</si>
  <si>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</si>
  <si>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</si>
  <si>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</si>
  <si>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</si>
  <si>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</si>
  <si>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</si>
  <si>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</si>
  <si>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</si>
  <si>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</si>
  <si>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</si>
  <si>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</si>
  <si>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</si>
  <si>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</si>
  <si>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</si>
  <si>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</si>
  <si>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</si>
  <si>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</si>
  <si>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</si>
  <si>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</si>
  <si>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</si>
  <si>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</si>
  <si>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</si>
  <si>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</si>
  <si>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</si>
  <si>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</si>
  <si>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</si>
  <si>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</si>
  <si>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</si>
  <si>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</si>
  <si>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</si>
  <si>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</si>
  <si>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</si>
  <si>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</si>
  <si>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</si>
  <si>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</si>
  <si>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</si>
  <si>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</si>
  <si>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</si>
  <si>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</si>
  <si>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</si>
  <si>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</si>
  <si>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</si>
  <si>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</si>
  <si>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</si>
  <si>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</si>
  <si>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</si>
  <si>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</si>
  <si>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</si>
  <si>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</si>
  <si>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</si>
  <si>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</si>
  <si>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</si>
  <si>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</si>
  <si>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</si>
  <si>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</si>
  <si>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</si>
  <si>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</si>
  <si>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</si>
  <si>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</si>
  <si>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</si>
  <si>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</si>
  <si>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</si>
  <si>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</si>
  <si>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</si>
  <si>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</si>
  <si>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</si>
  <si>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</si>
  <si>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</si>
  <si>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</si>
  <si>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</si>
  <si>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</si>
  <si>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</si>
  <si>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</si>
  <si>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</si>
  <si>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</si>
  <si>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</si>
  <si>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</si>
  <si>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</si>
  <si>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</si>
  <si>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</si>
  <si>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</si>
  <si>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</si>
  <si>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</si>
  <si>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</si>
  <si>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</si>
  <si>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</si>
  <si>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</si>
  <si>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</si>
  <si>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</si>
  <si>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</si>
  <si>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</si>
  <si>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</si>
  <si>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</si>
  <si>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</si>
  <si>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</si>
  <si>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</si>
  <si>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</si>
  <si>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</si>
  <si>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</si>
  <si>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</si>
  <si>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</si>
  <si>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</si>
  <si>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</si>
  <si>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</si>
  <si>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</si>
  <si>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</si>
  <si>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</si>
  <si>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</si>
  <si>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</si>
  <si>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</si>
  <si>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</si>
  <si>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</si>
  <si>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</si>
  <si>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</si>
  <si>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</si>
  <si>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</si>
  <si>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</si>
  <si>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</si>
  <si>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</si>
  <si>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</si>
  <si>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</si>
  <si>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</si>
  <si>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</si>
  <si>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</si>
  <si>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</si>
  <si>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</si>
  <si>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</si>
  <si>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</si>
  <si>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</si>
  <si>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</si>
  <si>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</si>
  <si>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</si>
  <si>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</si>
  <si>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</si>
  <si>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</si>
  <si>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</si>
  <si>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</si>
  <si>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</si>
  <si>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</si>
  <si>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</si>
  <si>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</si>
  <si>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</si>
  <si>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</si>
  <si>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</si>
  <si>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</si>
  <si>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</si>
  <si>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</si>
  <si>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</si>
  <si>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</si>
  <si>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</si>
  <si>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</si>
  <si>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</si>
  <si>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</si>
  <si>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</si>
  <si>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</si>
  <si>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</si>
  <si>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</si>
  <si>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</si>
  <si>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</si>
  <si>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</si>
  <si>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</si>
  <si>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</si>
  <si>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</si>
  <si>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</si>
  <si>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</si>
  <si>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</si>
  <si>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</si>
  <si>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</si>
  <si>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</si>
  <si>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</si>
  <si>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</si>
  <si>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</si>
  <si>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</si>
  <si>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</si>
  <si>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</si>
  <si>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</si>
  <si>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</si>
  <si>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</si>
  <si>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</si>
  <si>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</si>
  <si>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</si>
  <si>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</si>
  <si>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</si>
  <si>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</si>
  <si>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</si>
  <si>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</si>
  <si>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</si>
  <si>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</si>
  <si>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</si>
  <si>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</si>
  <si>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</si>
  <si>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</si>
  <si>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</si>
  <si>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</si>
  <si>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</si>
  <si>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</si>
  <si>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</si>
  <si>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</si>
  <si>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</si>
  <si>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</si>
  <si>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</si>
  <si>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</si>
  <si>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</si>
  <si>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</si>
  <si>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</si>
  <si>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</si>
  <si>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</si>
  <si>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</si>
  <si>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</si>
  <si>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</si>
  <si>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</si>
  <si>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</si>
  <si>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</si>
  <si>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</si>
  <si>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</si>
  <si>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</si>
  <si>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</si>
  <si>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</si>
  <si>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</si>
  <si>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</si>
  <si>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</si>
  <si>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</si>
  <si>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</si>
  <si>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</si>
  <si>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</si>
  <si>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</si>
  <si>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</si>
  <si>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</si>
  <si>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</si>
  <si>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</si>
  <si>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</si>
  <si>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</si>
  <si>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</si>
  <si>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</si>
  <si>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</si>
  <si>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</si>
  <si>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</si>
  <si>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</si>
  <si>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</si>
  <si>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</si>
  <si>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</si>
  <si>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</si>
  <si>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</si>
  <si>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</si>
  <si>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</si>
  <si>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</si>
  <si>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</si>
  <si>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</si>
  <si>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</si>
  <si>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</si>
  <si>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</si>
  <si>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</si>
  <si>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</si>
  <si>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</si>
  <si>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</si>
  <si>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</si>
  <si>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</si>
  <si>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</si>
  <si>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</si>
  <si>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</si>
  <si>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</si>
  <si>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</si>
  <si>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</si>
  <si>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</si>
  <si>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</si>
  <si>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</si>
  <si>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</si>
  <si>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</si>
  <si>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</si>
  <si>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</si>
  <si>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</si>
  <si>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</si>
  <si>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</si>
  <si>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</si>
  <si>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</si>
  <si>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</si>
  <si>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</si>
  <si>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</si>
  <si>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</si>
  <si>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</si>
  <si>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</si>
  <si>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</si>
  <si>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</si>
  <si>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</si>
  <si>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</si>
  <si>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</si>
  <si>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</si>
  <si>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</si>
  <si>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</si>
  <si>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</si>
  <si>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</si>
  <si>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</si>
  <si>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</si>
  <si>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</si>
  <si>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</si>
  <si>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</si>
  <si>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</si>
  <si>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</si>
  <si>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</si>
  <si>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</si>
  <si>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</si>
  <si>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</si>
  <si>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</si>
  <si>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</si>
  <si>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</si>
  <si>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</si>
  <si>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</si>
  <si>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</si>
  <si>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</si>
  <si>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</si>
  <si>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</si>
  <si>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</si>
  <si>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</si>
  <si>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</si>
  <si>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</si>
  <si>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</si>
  <si>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</si>
  <si>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</si>
  <si>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</si>
  <si>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</si>
  <si>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</si>
  <si>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</si>
  <si>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</si>
  <si>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</si>
  <si>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</si>
  <si>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</si>
  <si>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</si>
  <si>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</si>
  <si>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</si>
  <si>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</si>
  <si>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</si>
  <si>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</si>
  <si>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</si>
  <si>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</si>
  <si>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</si>
  <si>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</si>
  <si>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</si>
  <si>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</si>
  <si>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</si>
  <si>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</si>
  <si>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</si>
  <si>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</si>
  <si>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</si>
  <si>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</si>
  <si>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</si>
  <si>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</si>
  <si>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</si>
  <si>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</si>
  <si>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</si>
  <si>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</si>
  <si>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</si>
  <si>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</si>
  <si>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</si>
  <si>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</si>
  <si>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</si>
  <si>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</si>
  <si>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</si>
  <si>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</si>
  <si>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</si>
  <si>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</si>
  <si>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</si>
  <si>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</si>
  <si>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</si>
  <si>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</si>
  <si>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</si>
  <si>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</si>
  <si>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</si>
  <si>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</si>
  <si>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</si>
  <si>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</si>
  <si>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</si>
  <si>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</si>
  <si>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</si>
  <si>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</si>
  <si>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</si>
  <si>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</si>
  <si>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</si>
  <si>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</si>
  <si>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</si>
  <si>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</si>
  <si>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</si>
  <si>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</si>
  <si>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</si>
  <si>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</si>
  <si>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</si>
  <si>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</si>
  <si>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</si>
  <si>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</si>
  <si>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</si>
  <si>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</si>
  <si>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</si>
  <si>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</si>
  <si>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</si>
  <si>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</si>
  <si>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</si>
  <si>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</si>
  <si>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</si>
  <si>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</si>
  <si>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</si>
  <si>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</si>
  <si>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</si>
  <si>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</si>
  <si>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</si>
  <si>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</si>
  <si>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</si>
  <si>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</si>
  <si>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</si>
  <si>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</si>
  <si>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</si>
  <si>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</si>
  <si>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</si>
  <si>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</si>
  <si>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</si>
  <si>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</si>
  <si>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</si>
  <si>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</si>
  <si>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</si>
  <si>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</si>
  <si>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</si>
  <si>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</si>
  <si>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</si>
  <si>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</si>
  <si>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</si>
  <si>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</si>
  <si>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</si>
  <si>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</si>
  <si>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</si>
  <si>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</si>
  <si>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</si>
  <si>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</si>
  <si>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</si>
  <si>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</si>
  <si>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</si>
  <si>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</si>
  <si>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</si>
  <si>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</si>
  <si>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</si>
  <si>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</si>
  <si>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</si>
  <si>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</si>
  <si>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</si>
  <si>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</si>
  <si>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</si>
  <si>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</si>
  <si>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</si>
  <si>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</si>
  <si>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</si>
  <si>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</si>
  <si>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</si>
  <si>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</si>
  <si>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</si>
  <si>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</si>
  <si>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</si>
  <si>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</si>
  <si>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</si>
  <si>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</si>
  <si>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</si>
  <si>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</si>
  <si>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</si>
  <si>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</si>
  <si>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</si>
  <si>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</si>
  <si>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</si>
  <si>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</si>
  <si>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</si>
  <si>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</si>
  <si>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</si>
  <si>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</si>
  <si>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</si>
  <si>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</si>
  <si>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</si>
  <si>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</si>
  <si>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</si>
  <si>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</si>
  <si>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</si>
  <si>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</si>
  <si>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</si>
  <si>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</si>
  <si>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</si>
  <si>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</si>
  <si>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</si>
  <si>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</si>
  <si>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</si>
  <si>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</si>
  <si>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</si>
  <si>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</si>
  <si>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</si>
  <si>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</si>
  <si>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</si>
  <si>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</si>
  <si>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</si>
  <si>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</si>
  <si>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</si>
  <si>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</si>
  <si>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</si>
  <si>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</si>
  <si>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</si>
  <si>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</si>
  <si>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</si>
  <si>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</si>
  <si>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</si>
  <si>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</si>
  <si>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</si>
  <si>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</si>
  <si>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</si>
  <si>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</si>
  <si>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</si>
  <si>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</si>
  <si>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</si>
  <si>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</si>
  <si>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</si>
  <si>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</si>
  <si>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</si>
  <si>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</si>
  <si>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</si>
  <si>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</si>
  <si>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</si>
  <si>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</si>
  <si>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</si>
  <si>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</si>
  <si>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</si>
  <si>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</si>
  <si>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</si>
  <si>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</si>
  <si>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</si>
  <si>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</si>
  <si>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</si>
  <si>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</si>
  <si>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</si>
  <si>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</si>
  <si>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</si>
  <si>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</si>
  <si>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</si>
  <si>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</si>
  <si>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</si>
  <si>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</si>
  <si>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</si>
  <si>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</si>
  <si>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</si>
  <si>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</si>
  <si>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</si>
  <si>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</si>
  <si>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</si>
  <si>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</si>
  <si>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</si>
  <si>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</si>
  <si>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</si>
  <si>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</si>
  <si>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</si>
  <si>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</si>
  <si>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</si>
  <si>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</si>
  <si>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</si>
  <si>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</si>
  <si>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</si>
  <si>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</si>
  <si>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</si>
  <si>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</si>
  <si>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</si>
  <si>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</si>
  <si>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</si>
  <si>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</si>
  <si>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</si>
  <si>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</si>
  <si>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</si>
  <si>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</si>
  <si>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</si>
  <si>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</si>
  <si>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</si>
  <si>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</si>
  <si>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</si>
  <si>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</si>
  <si>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</si>
  <si>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</si>
  <si>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</si>
  <si>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</si>
  <si>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</si>
  <si>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</si>
  <si>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</si>
  <si>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</si>
  <si>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</si>
  <si>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</si>
  <si>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</si>
  <si>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</si>
  <si>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</si>
  <si>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</si>
  <si>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</si>
  <si>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</si>
  <si>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</si>
  <si>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</si>
  <si>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</si>
  <si>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</si>
  <si>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</si>
  <si>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</si>
  <si>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</si>
  <si>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</si>
  <si>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</si>
  <si>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</si>
  <si>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</si>
  <si>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</si>
  <si>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</si>
  <si>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</si>
  <si>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</si>
  <si>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</si>
  <si>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</si>
  <si>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</si>
  <si>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</si>
  <si>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</si>
  <si>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</si>
  <si>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</si>
  <si>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</si>
  <si>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</si>
  <si>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</si>
  <si>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</si>
  <si>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</si>
  <si>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</si>
  <si>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</si>
  <si>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</si>
  <si>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</si>
  <si>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</si>
  <si>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</si>
  <si>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</si>
  <si>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</si>
  <si>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</si>
  <si>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</si>
  <si>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</si>
  <si>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</si>
  <si>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</si>
  <si>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</si>
  <si>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</si>
  <si>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</si>
  <si>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</si>
  <si>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</si>
  <si>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</si>
  <si>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</si>
  <si>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</si>
  <si>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</si>
  <si>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</si>
  <si>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</si>
  <si>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</si>
  <si>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</si>
  <si>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</si>
  <si>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</si>
  <si>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</si>
  <si>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</si>
  <si>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</si>
  <si>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</si>
  <si>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</si>
  <si>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</si>
  <si>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</si>
  <si>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</si>
  <si>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</si>
  <si>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</si>
  <si>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</si>
  <si>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</si>
  <si>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</si>
  <si>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</si>
  <si>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</si>
  <si>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</si>
  <si>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</si>
  <si>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</si>
  <si>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</si>
  <si>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</si>
  <si>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</si>
  <si>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</si>
  <si>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</si>
  <si>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</si>
  <si>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</si>
  <si>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</si>
  <si>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</si>
  <si>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</si>
  <si>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</si>
  <si>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</si>
  <si>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</si>
  <si>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</si>
  <si>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</si>
  <si>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</si>
  <si>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</si>
  <si>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</si>
  <si>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</si>
  <si>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</si>
  <si>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</si>
  <si>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</si>
  <si>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</si>
  <si>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</si>
  <si>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</si>
  <si>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</si>
  <si>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</si>
  <si>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</si>
  <si>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</si>
  <si>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</si>
  <si>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</si>
  <si>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</si>
  <si>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</si>
  <si>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</si>
  <si>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</si>
  <si>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</si>
  <si>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</si>
  <si>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</si>
  <si>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</si>
  <si>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</si>
  <si>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</si>
  <si>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</si>
  <si>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</si>
  <si>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</si>
  <si>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</si>
  <si>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</si>
  <si>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</si>
  <si>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</si>
  <si>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</si>
  <si>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</si>
  <si>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</si>
  <si>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</si>
  <si>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</si>
  <si>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</si>
  <si>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</si>
  <si>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</si>
  <si>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</si>
  <si>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</si>
  <si>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</si>
  <si>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</si>
  <si>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</si>
  <si>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</si>
  <si>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</si>
  <si>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</si>
  <si>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</si>
  <si>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</si>
  <si>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</si>
  <si>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</si>
  <si>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</si>
  <si>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</si>
  <si>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</si>
  <si>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</si>
  <si>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</si>
  <si>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</si>
  <si>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</si>
  <si>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</si>
  <si>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</si>
  <si>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</si>
  <si>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</si>
  <si>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</si>
  <si>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</si>
  <si>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</si>
  <si>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</si>
  <si>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</si>
  <si>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</si>
  <si>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</si>
  <si>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</si>
  <si>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</si>
  <si>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</si>
  <si>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</si>
  <si>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</si>
  <si>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</si>
  <si>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</si>
  <si>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</si>
  <si>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</si>
  <si>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</si>
  <si>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</si>
  <si>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</si>
  <si>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</si>
  <si>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</si>
  <si>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</si>
  <si>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</si>
  <si>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</si>
  <si>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</si>
  <si>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</si>
  <si>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</si>
  <si>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</si>
  <si>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</si>
  <si>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</si>
  <si>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</si>
  <si>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</si>
  <si>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</si>
  <si>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</si>
  <si>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</si>
  <si>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</si>
  <si>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</si>
  <si>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</si>
  <si>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</si>
  <si>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</si>
  <si>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</si>
  <si>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</si>
  <si>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</si>
  <si>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</si>
  <si>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</si>
  <si>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</si>
  <si>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</si>
  <si>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</si>
  <si>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</si>
  <si>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</si>
  <si>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</si>
  <si>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</si>
  <si>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</si>
  <si>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</si>
  <si>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</si>
  <si>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</si>
  <si>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</si>
  <si>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</si>
  <si>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</si>
  <si>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</si>
  <si>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</si>
  <si>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</si>
  <si>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</si>
  <si>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</si>
  <si>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</si>
  <si>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</si>
  <si>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</si>
  <si>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</si>
  <si>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</si>
  <si>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</si>
  <si>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</si>
  <si>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</si>
  <si>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</si>
  <si>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</si>
  <si>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</si>
  <si>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</si>
  <si>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</si>
  <si>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</si>
  <si>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</si>
  <si>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</si>
  <si>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</si>
  <si>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</si>
  <si>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</si>
  <si>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</si>
  <si>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</si>
  <si>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</si>
  <si>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</si>
  <si>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</si>
  <si>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</si>
  <si>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</si>
  <si>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</si>
  <si>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</si>
  <si>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</si>
  <si>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</si>
  <si>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</si>
  <si>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</si>
  <si>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</si>
  <si>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</si>
  <si>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</si>
  <si>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</si>
  <si>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</si>
  <si>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</si>
  <si>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</si>
  <si>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</si>
  <si>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</si>
  <si>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</si>
  <si>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</si>
  <si>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</si>
  <si>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</si>
  <si>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</si>
  <si>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</si>
  <si>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</si>
  <si>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</si>
  <si>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</si>
  <si>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</si>
  <si>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</si>
  <si>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</si>
  <si>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</si>
  <si>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</si>
  <si>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</si>
  <si>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</si>
  <si>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</si>
  <si>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</si>
  <si>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</si>
  <si>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</si>
  <si>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</si>
  <si>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</si>
  <si>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</si>
  <si>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</si>
  <si>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</si>
  <si>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</si>
  <si>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</si>
  <si>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</si>
  <si>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</si>
  <si>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</si>
  <si>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</si>
  <si>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</si>
  <si>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</si>
  <si>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</si>
  <si>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</si>
  <si>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</si>
  <si>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</si>
  <si>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</si>
  <si>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</si>
  <si>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</si>
  <si>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</si>
  <si>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</si>
  <si>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</si>
  <si>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</si>
  <si>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</si>
  <si>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</si>
  <si>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</si>
  <si>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</si>
  <si>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</si>
  <si>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</si>
  <si>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</si>
  <si>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</si>
  <si>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</si>
  <si>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</si>
  <si>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</si>
  <si>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</si>
  <si>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</si>
  <si>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</si>
  <si>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</si>
  <si>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</si>
  <si>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</si>
  <si>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</si>
  <si>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</si>
  <si>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</si>
  <si>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</si>
  <si>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</si>
  <si>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</si>
  <si>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</si>
  <si>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</si>
  <si>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</si>
  <si>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</si>
  <si>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</si>
  <si>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</si>
  <si>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</si>
  <si>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</si>
  <si>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</si>
  <si>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</si>
  <si>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</si>
  <si>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</si>
  <si>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</si>
  <si>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</si>
  <si>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</si>
  <si>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</si>
  <si>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</si>
  <si>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</si>
  <si>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</si>
  <si>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</si>
  <si>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</si>
  <si>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</si>
  <si>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</si>
  <si>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</si>
  <si>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</si>
  <si>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</si>
  <si>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</si>
  <si>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</si>
  <si>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</si>
  <si>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</si>
  <si>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</si>
  <si>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</si>
  <si>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</si>
  <si>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</si>
  <si>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</si>
  <si>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</si>
  <si>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</si>
  <si>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</si>
  <si>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</si>
  <si>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</si>
  <si>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</si>
  <si>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</si>
  <si>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</si>
  <si>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</si>
  <si>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</si>
  <si>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</si>
  <si>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</si>
  <si>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</si>
  <si>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</si>
  <si>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</si>
  <si>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</si>
  <si>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</si>
  <si>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</si>
  <si>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</si>
  <si>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</si>
  <si>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</si>
  <si>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</si>
  <si>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</si>
  <si>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</si>
  <si>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</si>
  <si>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</si>
  <si>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</si>
  <si>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</si>
  <si>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</si>
  <si>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</si>
  <si>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</si>
  <si>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</si>
  <si>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</si>
  <si>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</si>
  <si>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</si>
  <si>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</si>
  <si>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</si>
  <si>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</si>
  <si>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</si>
  <si>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</si>
  <si>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</si>
  <si>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</si>
  <si>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</si>
  <si>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</si>
  <si>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</si>
  <si>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</si>
  <si>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</si>
  <si>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</si>
  <si>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</si>
  <si>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</si>
  <si>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</si>
  <si>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</si>
  <si>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</si>
  <si>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</si>
  <si>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</si>
  <si>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</si>
  <si>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</si>
  <si>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</si>
  <si>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</si>
  <si>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</si>
  <si>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</si>
  <si>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</si>
  <si>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</si>
  <si>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</si>
  <si>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</si>
  <si>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</si>
  <si>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</si>
  <si>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</si>
  <si>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</si>
  <si>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</si>
  <si>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</si>
  <si>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</si>
  <si>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</si>
  <si>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</si>
  <si>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</si>
  <si>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</si>
  <si>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</si>
  <si>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</si>
  <si>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</si>
  <si>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</si>
  <si>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</si>
  <si>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</si>
  <si>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</si>
  <si>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</si>
  <si>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</si>
  <si>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</si>
  <si>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</si>
  <si>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</si>
  <si>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</si>
  <si>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</si>
  <si>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</si>
  <si>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</si>
  <si>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</si>
  <si>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</si>
  <si>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</si>
  <si>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</si>
  <si>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</si>
  <si>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</si>
  <si>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</si>
  <si>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</si>
  <si>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</si>
  <si>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</si>
  <si>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</si>
  <si>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</si>
  <si>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</si>
  <si>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</si>
  <si>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</si>
  <si>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</si>
  <si>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</si>
  <si>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</si>
  <si>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</si>
  <si>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</si>
  <si>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</si>
  <si>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</si>
  <si>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</si>
  <si>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</si>
  <si>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</si>
  <si>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</si>
  <si>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</si>
  <si>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</si>
  <si>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</si>
  <si>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</si>
  <si>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</si>
  <si>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</si>
  <si>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</si>
  <si>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</si>
  <si>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</si>
  <si>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</si>
  <si>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</si>
  <si>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</si>
  <si>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</si>
  <si>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</si>
  <si>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</si>
  <si>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</si>
  <si>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</si>
  <si>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</si>
  <si>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</si>
  <si>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</si>
  <si>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</si>
  <si>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</si>
  <si>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</si>
  <si>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</si>
  <si>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</si>
  <si>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</si>
  <si>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</si>
  <si>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</si>
  <si>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</si>
  <si>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</si>
  <si>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</si>
  <si>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</si>
  <si>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</si>
  <si>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</si>
  <si>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</si>
  <si>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</si>
  <si>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</si>
  <si>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</si>
  <si>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</si>
  <si>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</si>
  <si>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</si>
  <si>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</si>
  <si>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</si>
  <si>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</si>
  <si>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</si>
  <si>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</si>
  <si>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</si>
  <si>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</si>
  <si>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</si>
  <si>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</si>
  <si>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</si>
  <si>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</si>
  <si>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</si>
  <si>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</si>
  <si>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</si>
  <si>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</si>
  <si>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</si>
  <si>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</si>
  <si>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</si>
  <si>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</si>
  <si>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</si>
  <si>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</si>
  <si>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</si>
  <si>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</si>
  <si>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</si>
  <si>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</si>
  <si>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</si>
  <si>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</si>
  <si>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</si>
  <si>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</si>
  <si>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</si>
  <si>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</si>
  <si>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</si>
  <si>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</si>
  <si>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</si>
  <si>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</si>
  <si>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</si>
  <si>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</si>
  <si>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</si>
  <si>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</si>
  <si>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</si>
  <si>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</si>
  <si>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</si>
  <si>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</si>
  <si>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</si>
  <si>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</si>
  <si>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</si>
  <si>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</si>
  <si>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</si>
  <si>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</si>
  <si>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</si>
  <si>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</si>
  <si>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</si>
  <si>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</si>
  <si>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</si>
  <si>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</si>
  <si>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</si>
  <si>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</si>
  <si>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</si>
  <si>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</si>
  <si>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</si>
  <si>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</si>
  <si>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</si>
  <si>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</si>
  <si>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</si>
  <si>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</si>
  <si>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</si>
  <si>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</si>
  <si>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</si>
  <si>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</si>
  <si>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</si>
  <si>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</si>
  <si>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</si>
  <si>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</si>
  <si>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</si>
  <si>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</si>
  <si>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</si>
  <si>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</si>
  <si>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</si>
  <si>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</si>
  <si>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</si>
  <si>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</si>
  <si>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</si>
  <si>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</si>
  <si>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</si>
  <si>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</si>
  <si>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</si>
  <si>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</si>
  <si>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</si>
  <si>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</si>
  <si>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</si>
  <si>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</si>
  <si>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</si>
  <si>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</si>
  <si>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</si>
  <si>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</si>
  <si>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</si>
  <si>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</si>
  <si>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</si>
  <si>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</si>
  <si>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</si>
  <si>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</si>
  <si>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</si>
  <si>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</si>
  <si>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</si>
  <si>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</si>
  <si>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</si>
  <si>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</si>
  <si>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</si>
  <si>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</si>
  <si>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</si>
  <si>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</si>
  <si>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</si>
  <si>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</si>
  <si>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</si>
  <si>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</si>
  <si>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</si>
  <si>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</si>
  <si>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</si>
  <si>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</si>
  <si>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</si>
  <si>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</si>
  <si>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</si>
  <si>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</si>
  <si>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</si>
  <si>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</si>
  <si>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</si>
  <si>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</si>
  <si>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</si>
  <si>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</si>
  <si>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</si>
  <si>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</si>
  <si>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</si>
  <si>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</si>
  <si>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</si>
  <si>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</si>
  <si>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</si>
  <si>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</si>
  <si>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</si>
  <si>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</si>
  <si>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</si>
  <si>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</si>
  <si>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</si>
  <si>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</si>
  <si>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</si>
  <si>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</si>
  <si>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</si>
  <si>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</si>
  <si>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</si>
  <si>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</si>
  <si>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</si>
  <si>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</si>
  <si>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</si>
  <si>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</si>
  <si>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</si>
  <si>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</si>
  <si>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</si>
  <si>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</si>
  <si>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</si>
  <si>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</si>
  <si>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</si>
  <si>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</si>
  <si>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</si>
  <si>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</si>
  <si>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</si>
  <si>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</si>
  <si>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</si>
  <si>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</si>
  <si>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</si>
  <si>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</si>
  <si>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</si>
  <si>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</si>
  <si>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</si>
  <si>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</si>
  <si>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</si>
  <si>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</si>
  <si>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</si>
  <si>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</si>
  <si>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</si>
  <si>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</si>
  <si>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</si>
  <si>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</si>
  <si>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</si>
  <si>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</si>
  <si>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</si>
  <si>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</si>
  <si>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</si>
  <si>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</si>
  <si>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</si>
  <si>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</si>
  <si>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</si>
  <si>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</si>
  <si>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</si>
  <si>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</si>
  <si>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</si>
  <si>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</si>
  <si>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</si>
  <si>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</si>
  <si>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</si>
  <si>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</si>
  <si>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</si>
  <si>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</si>
  <si>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</si>
  <si>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</si>
  <si>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</si>
  <si>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</si>
  <si>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</si>
  <si>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</si>
  <si>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</si>
  <si>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</si>
  <si>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</si>
  <si>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</si>
  <si>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</si>
  <si>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</si>
  <si>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</si>
  <si>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</si>
  <si>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</si>
  <si>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</si>
  <si>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</si>
  <si>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</si>
  <si>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</si>
  <si>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</si>
  <si>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</si>
  <si>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</si>
  <si>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</si>
  <si>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</si>
  <si>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</si>
  <si>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</si>
  <si>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</si>
  <si>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</si>
  <si>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</si>
  <si>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</si>
  <si>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</si>
  <si>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</si>
  <si>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</si>
  <si>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</si>
  <si>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</si>
  <si>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</si>
  <si>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</si>
  <si>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</si>
  <si>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</si>
  <si>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</si>
  <si>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</si>
  <si>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</si>
  <si>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</si>
  <si>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</si>
  <si>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</si>
  <si>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</si>
  <si>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</si>
  <si>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</si>
  <si>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</si>
  <si>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</si>
  <si>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</si>
  <si>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</si>
  <si>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</si>
  <si>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</si>
  <si>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</si>
  <si>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</si>
  <si>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</si>
  <si>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</si>
  <si>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</si>
  <si>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</si>
  <si>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</si>
  <si>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</si>
  <si>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</si>
  <si>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</si>
  <si>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</si>
  <si>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</si>
  <si>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</si>
  <si>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</si>
  <si>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</si>
  <si>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</si>
  <si>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</si>
  <si>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</si>
  <si>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</si>
  <si>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</si>
  <si>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</si>
  <si>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</si>
  <si>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</si>
  <si>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</si>
  <si>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</si>
  <si>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</si>
  <si>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</si>
  <si>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</si>
  <si>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</si>
  <si>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</si>
  <si>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</si>
  <si>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</si>
  <si>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</si>
  <si>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</si>
  <si>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</si>
  <si>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</si>
  <si>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</si>
  <si>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</si>
  <si>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</si>
  <si>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</si>
  <si>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</si>
  <si>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</si>
  <si>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</si>
  <si>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</si>
  <si>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</si>
  <si>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</si>
  <si>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</si>
  <si>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</si>
  <si>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</si>
  <si>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</si>
  <si>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</si>
  <si>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</si>
  <si>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</si>
  <si>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</si>
  <si>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</si>
  <si>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</si>
  <si>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</si>
  <si>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</si>
  <si>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</si>
  <si>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</si>
  <si>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</si>
  <si>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</si>
  <si>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</si>
  <si>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</si>
  <si>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</si>
  <si>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</si>
  <si>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</si>
  <si>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</si>
  <si>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</si>
  <si>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</si>
  <si>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</si>
  <si>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</si>
  <si>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</si>
  <si>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</si>
  <si>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</si>
  <si>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</si>
  <si>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</si>
  <si>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</si>
  <si>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</si>
  <si>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</si>
  <si>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</si>
  <si>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</si>
  <si>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</si>
  <si>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</si>
  <si>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</si>
  <si>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</si>
  <si>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</si>
  <si>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</si>
  <si>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</si>
  <si>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</si>
  <si>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</si>
  <si>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</si>
  <si>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</si>
  <si>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</si>
  <si>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</si>
  <si>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</si>
  <si>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</si>
  <si>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</si>
  <si>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</si>
  <si>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</si>
  <si>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</si>
  <si>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</si>
  <si>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</si>
  <si>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</si>
  <si>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</si>
  <si>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</si>
  <si>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</si>
  <si>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</si>
  <si>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</si>
  <si>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</si>
  <si>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</si>
  <si>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</si>
  <si>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</si>
  <si>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</si>
  <si>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</si>
  <si>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</si>
  <si>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</si>
  <si>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</si>
  <si>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</si>
  <si>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</si>
  <si>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</si>
  <si>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</si>
  <si>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</si>
  <si>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</si>
  <si>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</si>
  <si>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</si>
  <si>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</si>
  <si>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</si>
  <si>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</si>
  <si>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</si>
  <si>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</si>
  <si>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</si>
  <si>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</si>
  <si>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</si>
  <si>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</si>
  <si>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</si>
  <si>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</si>
  <si>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</si>
  <si>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</si>
  <si>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</si>
  <si>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</si>
  <si>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</si>
  <si>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</si>
  <si>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</si>
  <si>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</si>
  <si>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</si>
  <si>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</si>
  <si>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</si>
  <si>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</si>
  <si>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</si>
  <si>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</si>
  <si>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</si>
  <si>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</si>
  <si>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</si>
  <si>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</si>
  <si>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</si>
  <si>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</si>
  <si>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</si>
  <si>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</si>
  <si>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</si>
  <si>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</si>
  <si>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</si>
  <si>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</si>
  <si>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</si>
  <si>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</si>
  <si>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</si>
  <si>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</si>
  <si>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</si>
  <si>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</si>
  <si>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</si>
  <si>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</si>
  <si>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</si>
  <si>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</si>
  <si>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</si>
  <si>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</si>
  <si>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</si>
  <si>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</si>
  <si>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</si>
  <si>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</si>
  <si>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</si>
  <si>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</si>
  <si>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</si>
  <si>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</si>
  <si>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</si>
  <si>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</si>
  <si>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</si>
  <si>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</si>
  <si>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</si>
  <si>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</si>
  <si>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</si>
  <si>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</si>
  <si>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</si>
  <si>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</si>
  <si>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</si>
  <si>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</si>
  <si>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</si>
  <si>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</si>
  <si>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</si>
  <si>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</si>
  <si>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</si>
  <si>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</si>
  <si>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</si>
  <si>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</si>
  <si>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</si>
  <si>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</si>
  <si>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</si>
  <si>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</si>
  <si>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</si>
  <si>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</si>
  <si>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</si>
  <si>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</si>
  <si>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</si>
  <si>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</si>
  <si>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</si>
  <si>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</si>
  <si>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</si>
  <si>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</si>
  <si>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</si>
  <si>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</si>
  <si>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</si>
  <si>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</si>
  <si>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</si>
  <si>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</si>
  <si>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</si>
  <si>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</si>
  <si>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</si>
  <si>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</si>
  <si>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</si>
  <si>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</si>
  <si>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</si>
  <si>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</si>
  <si>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</si>
  <si>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</si>
  <si>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</si>
  <si>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</si>
  <si>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</si>
  <si>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</si>
  <si>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</si>
  <si>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</si>
  <si>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</si>
  <si>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</si>
  <si>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</si>
  <si>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</si>
  <si>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</si>
  <si>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</si>
  <si>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</si>
  <si>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</si>
  <si>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</si>
  <si>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</si>
  <si>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</si>
  <si>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</si>
  <si>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</si>
  <si>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</si>
  <si>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</si>
  <si>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</si>
  <si>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</si>
  <si>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</si>
  <si>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</si>
  <si>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</si>
  <si>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</si>
  <si>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</si>
  <si>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</si>
  <si>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</si>
  <si>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</si>
  <si>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</si>
  <si>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</si>
  <si>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</si>
  <si>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</si>
  <si>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</si>
  <si>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</si>
  <si>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</si>
  <si>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</si>
  <si>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</si>
  <si>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</si>
  <si>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</si>
  <si>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</si>
  <si>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</si>
  <si>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</si>
  <si>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</si>
  <si>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</si>
  <si>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</si>
  <si>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</si>
  <si>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</si>
  <si>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</si>
  <si>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</si>
  <si>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</si>
  <si>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</si>
  <si>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</si>
  <si>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</si>
  <si>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</si>
  <si>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</si>
  <si>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</si>
  <si>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</si>
  <si>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</si>
  <si>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</si>
  <si>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</si>
  <si>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</si>
  <si>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</si>
  <si>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</si>
  <si>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</si>
  <si>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</si>
  <si>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</si>
  <si>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</si>
  <si>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</si>
  <si>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</si>
  <si>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</si>
  <si>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</si>
  <si>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</si>
  <si>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</si>
  <si>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</si>
  <si>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</si>
  <si>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</si>
  <si>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</si>
  <si>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</si>
  <si>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</si>
  <si>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</si>
  <si>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</si>
  <si>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</si>
  <si>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</si>
  <si>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</si>
  <si>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</si>
  <si>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</si>
  <si>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</si>
  <si>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</si>
  <si>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</si>
  <si>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</si>
  <si>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</si>
  <si>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</si>
  <si>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</si>
  <si>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</si>
  <si>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</si>
  <si>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</si>
  <si>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</si>
  <si>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</si>
  <si>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</si>
  <si>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</si>
  <si>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</si>
  <si>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</si>
  <si>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</si>
  <si>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</si>
  <si>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</si>
  <si>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</si>
  <si>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</si>
  <si>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</si>
  <si>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</si>
  <si>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</si>
  <si>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</si>
  <si>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</si>
  <si>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</si>
  <si>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</si>
  <si>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</si>
  <si>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</si>
  <si>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</si>
  <si>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</si>
  <si>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</si>
  <si>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</si>
  <si>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</si>
  <si>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</si>
  <si>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</si>
  <si>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</si>
  <si>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</si>
  <si>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</si>
  <si>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</si>
  <si>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</si>
  <si>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</si>
  <si>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</si>
  <si>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</si>
  <si>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</si>
  <si>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</si>
  <si>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</si>
  <si>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</si>
  <si>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</si>
  <si>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</si>
  <si>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</si>
  <si>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</si>
  <si>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</si>
  <si>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</si>
  <si>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</si>
  <si>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</si>
  <si>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</si>
  <si>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</si>
  <si>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</si>
  <si>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</si>
  <si>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</si>
  <si>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</si>
  <si>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</si>
  <si>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</si>
  <si>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</si>
  <si>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</si>
  <si>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</si>
  <si>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</si>
  <si>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</si>
  <si>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</si>
  <si>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</si>
  <si>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</si>
  <si>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</si>
  <si>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</si>
  <si>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</si>
  <si>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</si>
  <si>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</si>
  <si>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</si>
  <si>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</si>
  <si>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</si>
  <si>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</si>
  <si>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</si>
  <si>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</si>
  <si>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</si>
  <si>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</si>
  <si>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</si>
  <si>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</si>
  <si>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</si>
  <si>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</si>
  <si>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</si>
  <si>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</si>
  <si>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</si>
  <si>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</si>
  <si>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</si>
  <si>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</si>
  <si>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</si>
  <si>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</si>
  <si>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</si>
  <si>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</si>
  <si>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</si>
  <si>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</si>
  <si>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</si>
  <si>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</si>
  <si>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</si>
  <si>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</si>
  <si>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</si>
  <si>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</si>
  <si>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</si>
  <si>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</si>
  <si>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</si>
  <si>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</si>
  <si>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</si>
  <si>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</si>
  <si>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</si>
  <si>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</si>
  <si>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</si>
  <si>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</si>
  <si>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</si>
  <si>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</si>
  <si>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</si>
  <si>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</si>
  <si>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</si>
  <si>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</si>
  <si>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</si>
  <si>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</si>
  <si>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</si>
  <si>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</si>
  <si>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</si>
  <si>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</si>
  <si>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</si>
  <si>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</si>
  <si>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</si>
  <si>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</si>
  <si>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</si>
  <si>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</si>
  <si>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</si>
  <si>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</si>
  <si>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</si>
  <si>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</si>
  <si>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</si>
  <si>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</si>
  <si>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</si>
  <si>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</si>
  <si>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</si>
  <si>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</si>
  <si>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</si>
  <si>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</si>
  <si>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</si>
  <si>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</si>
  <si>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</si>
  <si>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</si>
  <si>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</si>
  <si>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</si>
  <si>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</si>
  <si>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</si>
  <si>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</si>
  <si>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</si>
  <si>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</si>
  <si>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</si>
  <si>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</si>
  <si>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</si>
  <si>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</si>
  <si>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</si>
  <si>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</si>
  <si>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</si>
  <si>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</si>
  <si>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</si>
  <si>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</si>
  <si>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</si>
  <si>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</si>
  <si>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</si>
  <si>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</si>
  <si>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</si>
  <si>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</si>
  <si>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</si>
  <si>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</si>
  <si>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</si>
  <si>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</si>
  <si>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</si>
  <si>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</si>
  <si>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</si>
  <si>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</si>
  <si>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</si>
  <si>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</si>
  <si>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</si>
  <si>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</si>
  <si>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</si>
  <si>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</si>
  <si>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</si>
  <si>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</si>
  <si>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</si>
  <si>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</si>
  <si>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</si>
  <si>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</si>
  <si>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</si>
  <si>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</si>
  <si>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</si>
  <si>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</si>
  <si>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</si>
  <si>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</si>
  <si>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</si>
  <si>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</si>
  <si>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</si>
  <si>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</si>
  <si>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</si>
  <si>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</si>
  <si>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</si>
  <si>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</si>
  <si>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</si>
  <si>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</si>
  <si>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</si>
  <si>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</si>
  <si>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</si>
  <si>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</si>
  <si>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</si>
  <si>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</si>
  <si>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</si>
  <si>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</si>
  <si>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</si>
  <si>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</si>
  <si>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</si>
  <si>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</si>
  <si>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</si>
  <si>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</si>
  <si>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</si>
  <si>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</si>
  <si>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</si>
  <si>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</si>
  <si>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</si>
  <si>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</si>
  <si>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</si>
  <si>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</si>
  <si>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</si>
  <si>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</si>
  <si>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</si>
  <si>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</si>
  <si>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</si>
  <si>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</si>
  <si>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</si>
  <si>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</si>
  <si>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</si>
  <si>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</si>
  <si>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</si>
  <si>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</si>
  <si>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</si>
  <si>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</si>
  <si>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</si>
  <si>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</si>
  <si>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</si>
  <si>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</si>
  <si>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</si>
  <si>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</si>
  <si>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</si>
  <si>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</si>
  <si>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</si>
  <si>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</si>
  <si>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</si>
  <si>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</si>
  <si>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</si>
  <si>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</si>
  <si>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</si>
  <si>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</si>
  <si>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</si>
  <si>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</si>
  <si>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</si>
  <si>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</si>
  <si>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</si>
  <si>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</si>
  <si>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</si>
  <si>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</si>
  <si>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</si>
  <si>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</si>
  <si>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</si>
  <si>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</si>
  <si>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</si>
  <si>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</si>
  <si>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</si>
  <si>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</si>
  <si>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</si>
  <si>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</si>
  <si>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</si>
  <si>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</si>
  <si>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</si>
  <si>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</si>
  <si>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</si>
  <si>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</si>
  <si>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</si>
  <si>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</si>
  <si>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</si>
  <si>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</si>
  <si>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</si>
  <si>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</si>
  <si>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</si>
  <si>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</si>
  <si>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</si>
  <si>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</si>
  <si>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</si>
  <si>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</si>
  <si>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</si>
  <si>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</si>
  <si>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</si>
  <si>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</si>
  <si>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</si>
  <si>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</si>
  <si>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</si>
  <si>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</si>
  <si>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</si>
  <si>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</si>
  <si>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</si>
  <si>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</si>
  <si>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</si>
  <si>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</si>
  <si>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</si>
  <si>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</si>
  <si>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</si>
  <si>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</si>
  <si>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</si>
  <si>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</si>
  <si>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</si>
  <si>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</si>
  <si>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</si>
  <si>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</si>
  <si>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</si>
  <si>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</si>
  <si>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</si>
  <si>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</si>
  <si>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</si>
  <si>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</si>
  <si>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</si>
  <si>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</si>
  <si>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</si>
  <si>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</si>
  <si>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</si>
  <si>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</si>
  <si>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</si>
  <si>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</si>
  <si>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</si>
  <si>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</si>
  <si>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</si>
  <si>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</si>
  <si>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</si>
  <si>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</si>
  <si>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</si>
  <si>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</si>
  <si>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</si>
  <si>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</si>
  <si>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</si>
  <si>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</si>
  <si>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</si>
  <si>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</si>
  <si>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</si>
  <si>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</si>
  <si>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</si>
  <si>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</si>
  <si>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</si>
  <si>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</si>
  <si>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</si>
  <si>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</si>
  <si>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</si>
  <si>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</si>
  <si>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</si>
  <si>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</si>
  <si>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</si>
  <si>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</si>
  <si>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</si>
  <si>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</si>
  <si>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</si>
  <si>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</si>
  <si>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</si>
  <si>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</si>
  <si>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</si>
  <si>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</si>
  <si>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</si>
  <si>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</si>
  <si>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</si>
  <si>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</si>
  <si>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</si>
  <si>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</si>
  <si>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</si>
  <si>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</si>
  <si>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</si>
  <si>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</si>
  <si>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</si>
  <si>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</si>
  <si>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</si>
  <si>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</si>
  <si>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</si>
  <si>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</si>
  <si>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</si>
  <si>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</si>
  <si>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</si>
  <si>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</si>
  <si>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</si>
  <si>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</si>
  <si>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</si>
  <si>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</si>
  <si>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</si>
  <si>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</si>
  <si>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</si>
  <si>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</si>
  <si>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</si>
  <si>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</si>
  <si>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</si>
  <si>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</si>
  <si>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</si>
  <si>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</si>
  <si>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</si>
  <si>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</si>
  <si>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</si>
  <si>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</si>
  <si>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</si>
  <si>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</si>
  <si>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</si>
  <si>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</si>
  <si>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</si>
  <si>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</si>
  <si>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</si>
  <si>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</si>
  <si>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</si>
  <si>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</si>
  <si>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</si>
  <si>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</si>
  <si>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</si>
  <si>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</si>
  <si>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</si>
  <si>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</si>
  <si>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</si>
  <si>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</si>
  <si>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</si>
  <si>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</si>
  <si>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</si>
  <si>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</si>
  <si>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</si>
  <si>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</si>
  <si>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</si>
  <si>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</si>
  <si>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</si>
  <si>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</si>
  <si>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</si>
  <si>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</si>
  <si>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</si>
  <si>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</si>
  <si>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</si>
  <si>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</si>
  <si>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</si>
  <si>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</si>
  <si>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</si>
  <si>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</si>
  <si>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</si>
  <si>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</si>
  <si>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</si>
  <si>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</si>
  <si>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</si>
  <si>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</si>
  <si>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</si>
  <si>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</si>
  <si>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</si>
  <si>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</si>
  <si>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</si>
  <si>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</si>
  <si>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</si>
  <si>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</si>
  <si>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</si>
  <si>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</si>
  <si>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</si>
  <si>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</si>
  <si>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</si>
  <si>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</si>
  <si>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</si>
  <si>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</si>
  <si>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</si>
  <si>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</si>
  <si>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</si>
  <si>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</si>
  <si>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</si>
  <si>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</si>
  <si>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</si>
  <si>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</si>
  <si>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</si>
  <si>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</si>
  <si>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</si>
  <si>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</si>
  <si>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</si>
  <si>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</si>
  <si>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</si>
  <si>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</si>
  <si>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</si>
  <si>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</si>
  <si>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</si>
  <si>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</si>
  <si>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</si>
  <si>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</si>
  <si>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</si>
  <si>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</si>
  <si>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</si>
  <si>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</si>
  <si>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</si>
  <si>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</si>
  <si>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</si>
  <si>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</si>
  <si>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</si>
  <si>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</si>
  <si>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</si>
  <si>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</si>
  <si>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</si>
  <si>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</si>
  <si>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</si>
  <si>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</si>
  <si>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</si>
  <si>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</si>
  <si>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</si>
  <si>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</si>
  <si>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</si>
  <si>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</si>
  <si>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</si>
  <si>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</si>
  <si>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</si>
  <si>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</si>
  <si>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</si>
  <si>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</si>
  <si>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</si>
  <si>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</si>
  <si>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</si>
  <si>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</si>
  <si>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</si>
  <si>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</si>
  <si>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</si>
  <si>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</si>
  <si>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</si>
  <si>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</si>
  <si>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</si>
  <si>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</si>
  <si>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</si>
  <si>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</si>
  <si>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</si>
  <si>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</si>
  <si>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</si>
  <si>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</si>
  <si>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</si>
  <si>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</si>
  <si>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</si>
  <si>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</si>
  <si>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</si>
  <si>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</si>
  <si>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</si>
  <si>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</si>
  <si>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</si>
  <si>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</si>
  <si>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</si>
  <si>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</si>
  <si>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</si>
  <si>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</si>
  <si>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</si>
  <si>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</si>
  <si>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</si>
  <si>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</si>
  <si>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</si>
  <si>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</si>
  <si>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</si>
  <si>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</si>
  <si>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</si>
  <si>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</si>
  <si>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</si>
  <si>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</si>
  <si>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</si>
  <si>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</si>
  <si>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</si>
  <si>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</si>
  <si>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</si>
  <si>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</si>
  <si>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</si>
  <si>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</si>
  <si>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</si>
  <si>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</si>
  <si>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</si>
  <si>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</si>
  <si>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</si>
  <si>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</si>
  <si>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</si>
  <si>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</si>
  <si>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</si>
  <si>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</si>
  <si>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</si>
  <si>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</si>
  <si>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</si>
  <si>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</si>
  <si>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</si>
  <si>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</si>
  <si>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</si>
  <si>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</si>
  <si>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</si>
  <si>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</si>
  <si>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</si>
  <si>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</si>
  <si>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</si>
  <si>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</si>
  <si>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</si>
  <si>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</si>
  <si>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</si>
  <si>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</si>
  <si>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</si>
  <si>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</si>
  <si>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</si>
  <si>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</si>
  <si>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</si>
  <si>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</si>
  <si>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</si>
  <si>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</si>
  <si>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</si>
  <si>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</si>
  <si>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</si>
  <si>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</si>
  <si>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</si>
  <si>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</si>
  <si>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</si>
  <si>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</si>
  <si>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</si>
  <si>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</si>
  <si>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</si>
  <si>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</si>
  <si>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</si>
  <si>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</si>
  <si>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</si>
  <si>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</si>
  <si>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</si>
  <si>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</si>
  <si>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</si>
  <si>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</si>
  <si>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</si>
  <si>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</si>
  <si>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</si>
  <si>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</si>
  <si>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</si>
  <si>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</si>
  <si>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</si>
  <si>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</si>
  <si>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</si>
  <si>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</si>
  <si>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</si>
  <si>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</si>
  <si>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</si>
  <si>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</si>
  <si>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</si>
  <si>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</si>
  <si>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</si>
  <si>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</si>
  <si>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</si>
  <si>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</si>
  <si>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</si>
  <si>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</si>
  <si>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</si>
  <si>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</si>
  <si>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</si>
  <si>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</si>
  <si>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</si>
  <si>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</si>
  <si>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</si>
  <si>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</si>
  <si>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</si>
  <si>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</si>
  <si>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</si>
  <si>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</si>
  <si>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</si>
  <si>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</si>
  <si>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</si>
  <si>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</si>
  <si>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</si>
  <si>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</si>
  <si>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</si>
  <si>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</si>
  <si>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</si>
  <si>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</si>
  <si>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</si>
  <si>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</si>
  <si>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</si>
  <si>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</si>
  <si>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</si>
  <si>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</si>
  <si>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</si>
  <si>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</si>
  <si>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</si>
  <si>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</si>
  <si>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</si>
  <si>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</si>
  <si>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</si>
  <si>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</si>
  <si>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</si>
  <si>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</si>
  <si>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</si>
  <si>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</si>
  <si>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</si>
  <si>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</si>
  <si>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</si>
  <si>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</si>
  <si>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</si>
  <si>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</si>
  <si>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</si>
  <si>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</si>
  <si>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</si>
  <si>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</si>
  <si>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</si>
  <si>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</si>
  <si>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</si>
  <si>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</si>
  <si>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</si>
  <si>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</si>
  <si>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</si>
  <si>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</si>
  <si>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</si>
  <si>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</si>
  <si>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</si>
  <si>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</si>
  <si>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</si>
  <si>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</si>
  <si>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</si>
  <si>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</si>
  <si>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</si>
  <si>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</si>
  <si>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</si>
  <si>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</si>
  <si>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</si>
  <si>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</si>
  <si>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</si>
  <si>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</si>
  <si>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</si>
  <si>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</si>
  <si>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</si>
  <si>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</si>
  <si>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</si>
  <si>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</si>
  <si>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</si>
  <si>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</si>
  <si>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</si>
  <si>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</si>
  <si>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</si>
  <si>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</si>
  <si>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</si>
  <si>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</si>
  <si>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</si>
  <si>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</si>
  <si>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</si>
  <si>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</si>
  <si>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</si>
  <si>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</si>
  <si>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</si>
  <si>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</si>
  <si>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</si>
  <si>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</si>
  <si>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</si>
  <si>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</si>
  <si>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</si>
  <si>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</si>
  <si>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</si>
  <si>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</si>
  <si>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</si>
  <si>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</si>
  <si>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</si>
  <si>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</si>
  <si>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</si>
  <si>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</si>
  <si>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</si>
  <si>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</si>
  <si>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</si>
  <si>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</si>
  <si>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</si>
  <si>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</si>
  <si>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</si>
  <si>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</si>
  <si>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</si>
  <si>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</si>
  <si>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</si>
  <si>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</si>
  <si>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</si>
  <si>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</si>
  <si>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</si>
  <si>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</si>
  <si>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</si>
  <si>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</si>
  <si>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</si>
  <si>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</si>
  <si>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</si>
  <si>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</si>
  <si>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</si>
  <si>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</si>
  <si>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</si>
  <si>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</si>
  <si>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</si>
  <si>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</si>
  <si>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</si>
  <si>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</si>
  <si>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</si>
  <si>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</si>
  <si>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</si>
  <si>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</si>
  <si>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</si>
  <si>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</si>
  <si>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</si>
  <si>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</si>
  <si>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</si>
  <si>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</si>
  <si>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</si>
  <si>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</si>
  <si>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</si>
  <si>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</si>
  <si>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</si>
  <si>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</si>
  <si>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</si>
  <si>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</si>
  <si>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</si>
  <si>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</si>
  <si>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</si>
  <si>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</si>
  <si>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</si>
  <si>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</si>
  <si>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</si>
  <si>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</si>
  <si>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</si>
  <si>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</si>
  <si>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</si>
  <si>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</si>
  <si>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</si>
  <si>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</si>
  <si>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</si>
  <si>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</si>
  <si>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</si>
  <si>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</si>
  <si>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</si>
  <si>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</si>
  <si>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</si>
  <si>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</si>
  <si>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</si>
  <si>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</si>
  <si>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</si>
  <si>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</si>
  <si>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</si>
  <si>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</si>
  <si>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</si>
  <si>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</si>
  <si>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</si>
  <si>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</si>
  <si>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</si>
  <si>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</si>
  <si>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</si>
  <si>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</si>
  <si>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</si>
  <si>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</si>
  <si>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</si>
  <si>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</si>
  <si>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</si>
  <si>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</si>
  <si>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</si>
  <si>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</si>
  <si>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</si>
  <si>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</si>
  <si>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</si>
  <si>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</si>
  <si>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</si>
  <si>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</si>
  <si>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</si>
  <si>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</si>
  <si>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</si>
  <si>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</si>
  <si>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</si>
  <si>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</si>
  <si>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</si>
  <si>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</si>
  <si>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</si>
  <si>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</si>
  <si>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</si>
  <si>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</si>
  <si>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</si>
  <si>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</si>
  <si>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</si>
  <si>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</si>
  <si>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</si>
  <si>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</si>
  <si>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</si>
  <si>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</si>
  <si>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</si>
  <si>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</si>
  <si>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</si>
  <si>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</si>
  <si>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</si>
  <si>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</si>
  <si>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</si>
  <si>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</si>
  <si>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</si>
  <si>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</si>
  <si>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</si>
  <si>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</si>
  <si>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</si>
  <si>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</si>
  <si>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</si>
  <si>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</si>
  <si>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</si>
  <si>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</si>
  <si>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</si>
  <si>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</si>
  <si>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</si>
  <si>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</si>
  <si>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</si>
  <si>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</si>
  <si>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</si>
  <si>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</si>
  <si>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</si>
  <si>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</si>
  <si>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</si>
  <si>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</si>
  <si>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</si>
  <si>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</si>
  <si>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</si>
  <si>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</si>
  <si>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</si>
  <si>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</si>
  <si>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</si>
  <si>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</si>
  <si>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</si>
  <si>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</si>
  <si>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</si>
  <si>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</si>
  <si>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</si>
  <si>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</si>
  <si>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</si>
  <si>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</si>
  <si>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</si>
  <si>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</si>
  <si>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</si>
  <si>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</si>
  <si>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</si>
  <si>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</si>
  <si>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</si>
  <si>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</si>
  <si>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</si>
  <si>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</si>
  <si>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</si>
  <si>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</si>
  <si>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</si>
  <si>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</si>
  <si>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</si>
  <si>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</si>
  <si>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</si>
  <si>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</si>
  <si>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</si>
  <si>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</si>
  <si>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</si>
  <si>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</si>
  <si>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</si>
  <si>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</si>
  <si>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</si>
  <si>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</si>
  <si>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</si>
  <si>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</si>
  <si>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</si>
  <si>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</si>
  <si>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</si>
  <si>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</si>
  <si>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</si>
  <si>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</si>
  <si>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</si>
  <si>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</si>
  <si>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</si>
  <si>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</si>
  <si>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</si>
  <si>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</si>
  <si>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</si>
  <si>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</si>
  <si>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</si>
  <si>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</si>
  <si>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</si>
  <si>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</si>
  <si>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</si>
  <si>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</si>
  <si>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</si>
  <si>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</si>
  <si>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</si>
  <si>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</si>
  <si>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</si>
  <si>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</si>
  <si>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</si>
  <si>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</si>
  <si>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</si>
  <si>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</si>
  <si>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</si>
  <si>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</si>
  <si>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</si>
  <si>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</si>
  <si>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</si>
  <si>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</si>
  <si>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</si>
  <si>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</si>
  <si>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</si>
  <si>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</si>
  <si>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</si>
  <si>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</si>
  <si>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</si>
  <si>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</si>
  <si>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</si>
  <si>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</si>
  <si>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</si>
  <si>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</si>
  <si>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</si>
  <si>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</si>
  <si>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</si>
  <si>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</si>
  <si>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</si>
  <si>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</si>
  <si>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</si>
  <si>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</si>
  <si>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</si>
  <si>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</si>
  <si>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</si>
  <si>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</si>
  <si>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</si>
  <si>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</si>
  <si>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</si>
  <si>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</si>
  <si>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</si>
  <si>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</si>
  <si>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</si>
  <si>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</si>
  <si>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</si>
  <si>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</si>
  <si>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</si>
  <si>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</si>
  <si>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</si>
  <si>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</si>
  <si>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</si>
  <si>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</si>
  <si>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</si>
  <si>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</si>
  <si>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</si>
  <si>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</si>
  <si>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</si>
  <si>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</si>
  <si>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</si>
  <si>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</si>
  <si>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</si>
  <si>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</si>
  <si>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</si>
  <si>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</si>
  <si>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</si>
  <si>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</si>
  <si>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</si>
  <si>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</si>
  <si>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</si>
  <si>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</si>
  <si>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</si>
  <si>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</si>
  <si>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</si>
  <si>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</si>
  <si>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</si>
  <si>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</si>
  <si>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</si>
  <si>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</si>
  <si>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</si>
  <si>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</si>
  <si>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</si>
  <si>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</si>
  <si>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</si>
  <si>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</si>
  <si>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</si>
  <si>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</si>
  <si>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</si>
  <si>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</si>
  <si>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</si>
  <si>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</si>
  <si>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</si>
  <si>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</si>
  <si>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</si>
  <si>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</si>
  <si>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</si>
  <si>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</si>
  <si>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</si>
  <si>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</si>
  <si>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</si>
  <si>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</si>
  <si>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</si>
  <si>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</si>
  <si>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</si>
  <si>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</si>
  <si>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</si>
  <si>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</si>
  <si>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</si>
  <si>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</si>
  <si>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</si>
  <si>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</si>
  <si>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</si>
  <si>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</si>
  <si>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</si>
  <si>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</si>
  <si>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</si>
  <si>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</si>
  <si>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</si>
  <si>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</si>
  <si>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</si>
  <si>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</si>
  <si>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</si>
  <si>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</si>
  <si>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</si>
  <si>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</si>
  <si>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</si>
  <si>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</si>
  <si>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</si>
  <si>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</si>
  <si>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</si>
  <si>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</si>
  <si>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</si>
  <si>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</si>
  <si>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</si>
  <si>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</si>
  <si>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</si>
  <si>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</si>
  <si>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</si>
  <si>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</si>
  <si>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</si>
  <si>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</si>
  <si>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</si>
  <si>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</si>
  <si>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</si>
  <si>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</si>
  <si>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</si>
  <si>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</si>
  <si>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</si>
  <si>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</si>
  <si>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</si>
  <si>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</si>
  <si>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</si>
  <si>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</si>
  <si>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</si>
  <si>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</si>
  <si>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</si>
  <si>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</si>
  <si>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</si>
  <si>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</si>
  <si>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</si>
  <si>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</si>
  <si>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</si>
  <si>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</si>
  <si>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</si>
  <si>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</si>
  <si>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</si>
  <si>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</si>
  <si>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</si>
  <si>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</si>
  <si>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</si>
  <si>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</si>
  <si>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</si>
  <si>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</si>
  <si>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</si>
  <si>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</si>
  <si>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</si>
  <si>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</si>
  <si>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</si>
  <si>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</si>
  <si>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</si>
  <si>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</si>
  <si>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</si>
  <si>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</si>
  <si>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</si>
  <si>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</si>
  <si>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</si>
  <si>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</si>
  <si>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</si>
  <si>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</si>
  <si>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</si>
  <si>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</si>
  <si>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</si>
  <si>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</si>
  <si>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</si>
  <si>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</si>
  <si>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</si>
  <si>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</si>
  <si>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</si>
  <si>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</si>
  <si>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</si>
  <si>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</si>
  <si>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</si>
  <si>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</si>
  <si>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</si>
  <si>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</si>
  <si>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</si>
  <si>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</si>
  <si>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</si>
  <si>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</si>
  <si>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</si>
  <si>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</si>
  <si>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</si>
  <si>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</si>
  <si>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</si>
  <si>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</si>
  <si>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</si>
  <si>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</si>
  <si>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</si>
  <si>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</si>
  <si>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</si>
  <si>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</si>
  <si>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</si>
  <si>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</si>
  <si>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</si>
  <si>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</si>
  <si>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</si>
  <si>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</si>
  <si>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</si>
  <si>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</si>
  <si>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</si>
  <si>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</si>
  <si>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</si>
  <si>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</si>
  <si>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</si>
  <si>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</si>
  <si>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</si>
  <si>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</si>
  <si>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</si>
  <si>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</si>
  <si>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</si>
  <si>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</si>
  <si>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</si>
  <si>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</si>
  <si>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</si>
  <si>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</si>
  <si>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</si>
  <si>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</si>
  <si>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</si>
  <si>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</si>
  <si>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</si>
  <si>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</si>
  <si>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</si>
  <si>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</si>
  <si>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</si>
  <si>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</si>
  <si>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</si>
  <si>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</si>
  <si>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</si>
  <si>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</si>
  <si>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</si>
  <si>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</si>
  <si>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</si>
  <si>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</si>
  <si>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</si>
  <si>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</si>
  <si>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</si>
  <si>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</si>
  <si>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</si>
  <si>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</si>
  <si>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</si>
  <si>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</si>
  <si>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</si>
  <si>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</si>
  <si>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</si>
  <si>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</si>
  <si>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</si>
  <si>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</si>
  <si>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</si>
  <si>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</si>
  <si>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</si>
  <si>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</si>
  <si>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</si>
  <si>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</si>
  <si>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</si>
  <si>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</si>
  <si>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</si>
  <si>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</si>
  <si>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</si>
  <si>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</si>
  <si>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</si>
  <si>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</si>
  <si>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</si>
  <si>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</si>
  <si>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</si>
  <si>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</si>
  <si>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</si>
  <si>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</si>
  <si>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</si>
  <si>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</si>
  <si>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</si>
  <si>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</si>
  <si>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</si>
  <si>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</si>
  <si>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</si>
  <si>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</si>
  <si>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</si>
  <si>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</si>
  <si>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</si>
  <si>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</si>
  <si>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</si>
  <si>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</si>
  <si>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</si>
  <si>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</si>
  <si>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</si>
  <si>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</si>
  <si>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</si>
  <si>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</si>
  <si>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</si>
  <si>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</si>
  <si>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</si>
  <si>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</si>
  <si>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</si>
  <si>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</si>
  <si>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</si>
  <si>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</si>
  <si>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</si>
  <si>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</si>
  <si>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</si>
  <si>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</si>
  <si>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</si>
  <si>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</si>
  <si>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</si>
  <si>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</si>
  <si>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</si>
  <si>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</si>
  <si>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</si>
  <si>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</si>
  <si>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</si>
  <si>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</si>
  <si>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</si>
  <si>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</si>
  <si>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</si>
  <si>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</si>
  <si>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</si>
  <si>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</si>
  <si>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</si>
  <si>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</si>
  <si>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</si>
  <si>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</si>
  <si>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</si>
  <si>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</si>
  <si>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</si>
  <si>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</si>
  <si>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</si>
  <si>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</si>
  <si>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</si>
  <si>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</si>
  <si>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</si>
  <si>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</si>
  <si>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</si>
  <si>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</si>
  <si>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</si>
  <si>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</si>
  <si>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</si>
  <si>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</si>
  <si>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</si>
  <si>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</si>
  <si>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</si>
  <si>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</si>
  <si>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</si>
  <si>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</si>
  <si>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</si>
  <si>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</si>
  <si>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</si>
  <si>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</si>
  <si>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</si>
  <si>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</si>
  <si>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</si>
  <si>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</si>
  <si>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</si>
  <si>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</si>
  <si>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</si>
  <si>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</si>
  <si>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</si>
  <si>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</si>
  <si>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</si>
  <si>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</si>
  <si>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</si>
  <si>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</si>
  <si>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</si>
  <si>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</si>
  <si>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</si>
  <si>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</si>
  <si>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</si>
  <si>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</si>
  <si>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</si>
  <si>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</si>
  <si>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</si>
  <si>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</si>
  <si>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</si>
  <si>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</si>
  <si>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</si>
  <si>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</si>
  <si>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</si>
  <si>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</si>
  <si>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</si>
  <si>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</si>
  <si>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</si>
  <si>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</si>
  <si>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</si>
  <si>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</si>
  <si>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</si>
  <si>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</si>
  <si>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</si>
  <si>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</si>
  <si>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</si>
  <si>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</si>
  <si>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</si>
  <si>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</si>
  <si>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</si>
  <si>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</si>
  <si>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</si>
  <si>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</si>
  <si>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</si>
  <si>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</si>
  <si>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</si>
  <si>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</si>
  <si>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</si>
  <si>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</si>
  <si>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</si>
  <si>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</si>
  <si>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</si>
  <si>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</si>
  <si>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</si>
  <si>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</si>
  <si>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</si>
  <si>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</si>
  <si>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</si>
  <si>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</si>
  <si>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</si>
  <si>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</si>
  <si>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</si>
  <si>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</si>
  <si>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</si>
  <si>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</si>
  <si>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</si>
  <si>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</si>
  <si>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</si>
  <si>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</si>
  <si>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</si>
  <si>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</si>
  <si>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</si>
  <si>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</si>
  <si>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</si>
  <si>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</si>
  <si>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</si>
  <si>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</si>
  <si>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</si>
  <si>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</si>
  <si>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</si>
  <si>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</si>
  <si>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</si>
  <si>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</si>
  <si>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</si>
  <si>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</si>
  <si>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</si>
  <si>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</si>
  <si>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</si>
  <si>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</si>
  <si>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</si>
  <si>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</si>
  <si>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</si>
  <si>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</si>
  <si>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</si>
  <si>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</si>
  <si>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</si>
  <si>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</si>
  <si>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</si>
  <si>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</si>
  <si>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</si>
  <si>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</si>
  <si>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</si>
  <si>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</si>
  <si>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</si>
  <si>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</si>
  <si>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</si>
  <si>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</si>
  <si>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</si>
  <si>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</si>
  <si>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</si>
  <si>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</si>
  <si>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</si>
  <si>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</si>
  <si>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</si>
  <si>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</si>
  <si>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</si>
  <si>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</si>
  <si>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</si>
  <si>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</si>
  <si>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</si>
  <si>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</si>
  <si>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</si>
  <si>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</si>
  <si>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</si>
  <si>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</si>
  <si>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</si>
  <si>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</si>
  <si>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</si>
  <si>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</si>
  <si>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</si>
  <si>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</si>
  <si>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</si>
  <si>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</si>
  <si>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</si>
  <si>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</si>
  <si>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</si>
  <si>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</si>
  <si>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</si>
  <si>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</si>
  <si>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</si>
  <si>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</si>
  <si>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</si>
  <si>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</si>
  <si>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</si>
  <si>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</si>
  <si>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</si>
  <si>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</si>
  <si>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</si>
  <si>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</si>
  <si>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</si>
  <si>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</si>
  <si>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</si>
  <si>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</si>
  <si>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</si>
  <si>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</si>
  <si>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</si>
  <si>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</si>
  <si>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</si>
  <si>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</si>
  <si>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</si>
  <si>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</si>
  <si>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</si>
  <si>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</si>
  <si>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</si>
  <si>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</si>
  <si>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</si>
  <si>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</si>
  <si>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</si>
  <si>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</si>
  <si>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</si>
  <si>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</si>
  <si>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</si>
  <si>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</si>
  <si>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</si>
  <si>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</si>
  <si>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</si>
  <si>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</si>
  <si>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</si>
  <si>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</si>
  <si>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</si>
  <si>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</si>
  <si>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</si>
  <si>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</si>
  <si>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</si>
  <si>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</si>
  <si>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</si>
  <si>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</si>
  <si>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</si>
  <si>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</si>
  <si>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</si>
  <si>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</si>
  <si>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</si>
  <si>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</si>
  <si>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</si>
  <si>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</si>
  <si>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</si>
  <si>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</si>
  <si>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</si>
  <si>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</si>
  <si>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</si>
  <si>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</si>
  <si>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</si>
  <si>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</si>
  <si>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</si>
  <si>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</si>
  <si>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</si>
  <si>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</si>
  <si>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</si>
  <si>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</si>
  <si>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</si>
  <si>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</si>
  <si>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</si>
  <si>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</si>
  <si>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</si>
  <si>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</si>
  <si>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</si>
  <si>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</si>
  <si>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</si>
  <si>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</si>
  <si>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</si>
  <si>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</si>
  <si>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</si>
  <si>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</si>
  <si>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</si>
  <si>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</si>
  <si>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</si>
  <si>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</si>
  <si>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</si>
  <si>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</si>
  <si>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</si>
  <si>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</si>
  <si>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</si>
  <si>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</si>
  <si>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</si>
  <si>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</si>
  <si>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</si>
  <si>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</si>
  <si>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</si>
  <si>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</si>
  <si>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</si>
  <si>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</si>
  <si>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</si>
  <si>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</si>
  <si>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</si>
  <si>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</si>
  <si>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</si>
  <si>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</si>
  <si>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</si>
  <si>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</si>
  <si>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</si>
  <si>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</si>
  <si>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</si>
  <si>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</si>
  <si>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</si>
  <si>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</si>
  <si>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</si>
  <si>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</si>
  <si>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</si>
  <si>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</si>
  <si>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</si>
  <si>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</si>
  <si>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</si>
  <si>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</si>
  <si>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</si>
  <si>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</si>
  <si>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</si>
  <si>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</si>
  <si>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</si>
  <si>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</si>
  <si>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</si>
  <si>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</si>
  <si>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</si>
  <si>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</si>
  <si>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</si>
  <si>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</si>
  <si>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</si>
  <si>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</si>
  <si>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</si>
  <si>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</si>
  <si>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</si>
  <si>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</si>
  <si>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</si>
  <si>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</si>
  <si>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</si>
  <si>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</si>
  <si>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</si>
  <si>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</si>
  <si>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</si>
  <si>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</si>
  <si>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</si>
  <si>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</si>
  <si>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</si>
  <si>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</si>
  <si>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</si>
  <si>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</si>
  <si>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</si>
  <si>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</si>
  <si>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</si>
  <si>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</si>
  <si>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</si>
  <si>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</si>
  <si>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</si>
  <si>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</si>
  <si>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</si>
  <si>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</si>
  <si>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</si>
  <si>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</si>
  <si>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</si>
  <si>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</si>
  <si>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</si>
  <si>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</si>
  <si>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</si>
  <si>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</si>
  <si>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</si>
  <si>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</si>
  <si>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</si>
  <si>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</si>
  <si>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</si>
  <si>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</si>
  <si>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</si>
  <si>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</si>
  <si>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</si>
  <si>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</si>
  <si>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</si>
  <si>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</si>
  <si>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</si>
  <si>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</si>
  <si>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</si>
  <si>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</si>
  <si>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</si>
  <si>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</si>
  <si>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</si>
  <si>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</si>
  <si>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</si>
  <si>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</si>
  <si>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</si>
  <si>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</si>
  <si>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</si>
  <si>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</si>
  <si>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</si>
  <si>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</si>
  <si>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</si>
  <si>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</si>
  <si>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</si>
  <si>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</si>
  <si>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</si>
  <si>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</si>
  <si>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</si>
  <si>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</si>
  <si>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</si>
  <si>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</si>
  <si>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</si>
  <si>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</si>
  <si>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</si>
  <si>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</si>
  <si>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</si>
  <si>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</si>
  <si>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</si>
  <si>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</si>
  <si>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</si>
  <si>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</si>
  <si>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</si>
  <si>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</si>
  <si>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</si>
  <si>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</si>
  <si>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</si>
  <si>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</si>
  <si>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</si>
  <si>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</si>
  <si>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</si>
  <si>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</si>
  <si>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</si>
  <si>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</si>
  <si>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</si>
  <si>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</si>
  <si>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</si>
  <si>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</si>
  <si>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</si>
  <si>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</si>
  <si>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</si>
  <si>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</si>
  <si>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</si>
  <si>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</si>
  <si>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</si>
  <si>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</si>
  <si>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</si>
  <si>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</si>
  <si>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</si>
  <si>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</si>
  <si>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</si>
  <si>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</si>
  <si>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</si>
  <si>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</si>
  <si>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</si>
  <si>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</si>
  <si>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</si>
  <si>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</si>
  <si>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</si>
  <si>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</si>
  <si>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</si>
  <si>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</si>
  <si>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</si>
  <si>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</si>
  <si>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</si>
  <si>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</si>
  <si>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</si>
  <si>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</si>
  <si>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</si>
  <si>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</si>
  <si>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</si>
  <si>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</si>
  <si>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</si>
  <si>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</si>
  <si>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</si>
  <si>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</si>
  <si>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</si>
  <si>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</si>
  <si>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</si>
  <si>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</si>
  <si>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</si>
  <si>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</si>
  <si>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</si>
  <si>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</si>
  <si>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</si>
  <si>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</si>
  <si>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</si>
  <si>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</si>
  <si>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</si>
  <si>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</si>
  <si>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</si>
  <si>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</si>
  <si>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</si>
  <si>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</si>
  <si>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</si>
  <si>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</si>
  <si>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</si>
  <si>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</si>
  <si>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</si>
  <si>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</si>
  <si>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</si>
  <si>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</si>
  <si>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</si>
  <si>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</si>
  <si>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</si>
  <si>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</si>
  <si>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</si>
  <si>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</si>
  <si>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</si>
  <si>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</si>
  <si>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</si>
  <si>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</si>
  <si>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</si>
  <si>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</si>
  <si>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</si>
  <si>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</si>
  <si>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</si>
  <si>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</si>
  <si>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</si>
  <si>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</si>
  <si>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</si>
  <si>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</si>
  <si>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</si>
  <si>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</si>
  <si>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</si>
  <si>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</si>
  <si>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</si>
  <si>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</si>
  <si>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</si>
  <si>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</si>
  <si>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</si>
  <si>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</si>
  <si>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</si>
  <si>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</si>
  <si>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</si>
  <si>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</si>
  <si>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</si>
  <si>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</si>
  <si>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</si>
  <si>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</si>
  <si>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</si>
  <si>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</si>
  <si>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</si>
  <si>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</si>
  <si>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</si>
  <si>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</si>
  <si>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</si>
  <si>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</si>
  <si>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</si>
  <si>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</si>
  <si>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</si>
  <si>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</si>
  <si>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</si>
  <si>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</si>
  <si>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</si>
  <si>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</si>
  <si>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</si>
  <si>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</si>
  <si>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</si>
  <si>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</si>
  <si>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</si>
  <si>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</si>
  <si>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</si>
  <si>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</si>
  <si>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</si>
  <si>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</si>
  <si>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</si>
  <si>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</si>
  <si>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</si>
  <si>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</si>
  <si>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</si>
  <si>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</si>
  <si>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</si>
  <si>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</si>
  <si>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</si>
  <si>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</si>
  <si>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</si>
  <si>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</si>
  <si>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</si>
  <si>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</si>
  <si>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</si>
  <si>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</si>
  <si>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</si>
  <si>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</si>
  <si>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</si>
  <si>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</si>
  <si>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</si>
  <si>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</si>
  <si>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</si>
  <si>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</si>
  <si>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</si>
  <si>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</si>
  <si>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</si>
  <si>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</si>
  <si>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</si>
  <si>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</si>
  <si>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</si>
  <si>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</si>
  <si>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</si>
  <si>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</si>
  <si>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</si>
  <si>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</si>
  <si>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</si>
  <si>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</si>
  <si>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</si>
  <si>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</si>
  <si>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</si>
  <si>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</si>
  <si>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</si>
  <si>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</si>
  <si>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</si>
  <si>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</si>
  <si>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</si>
  <si>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</si>
  <si>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</si>
  <si>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</si>
  <si>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</si>
  <si>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</si>
  <si>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</si>
  <si>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</si>
  <si>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</si>
  <si>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</si>
  <si>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</si>
  <si>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</si>
  <si>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</si>
  <si>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</si>
  <si>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</si>
  <si>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</si>
  <si>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</si>
  <si>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</si>
  <si>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</si>
  <si>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</si>
  <si>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</si>
  <si>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</si>
  <si>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</si>
  <si>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</si>
  <si>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</si>
  <si>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</si>
  <si>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</si>
  <si>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</si>
  <si>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</si>
  <si>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</si>
  <si>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</si>
  <si>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</si>
  <si>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</si>
  <si>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</si>
  <si>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</si>
  <si>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</si>
  <si>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</si>
  <si>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</si>
  <si>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</si>
  <si>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</si>
  <si>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</si>
  <si>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</si>
  <si>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</si>
  <si>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</si>
  <si>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</si>
  <si>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</si>
  <si>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</si>
  <si>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</si>
  <si>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</si>
  <si>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</si>
  <si>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</si>
  <si>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</si>
  <si>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</si>
  <si>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</si>
  <si>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</si>
  <si>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</si>
  <si>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</si>
  <si>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</si>
  <si>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</si>
  <si>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</si>
  <si>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</si>
  <si>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</si>
  <si>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</si>
  <si>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</si>
  <si>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</si>
  <si>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</si>
  <si>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</si>
  <si>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</si>
  <si>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</si>
  <si>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</si>
  <si>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</si>
  <si>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</si>
  <si>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</si>
  <si>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</si>
  <si>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</si>
  <si>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</si>
  <si>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</si>
  <si>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</si>
  <si>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</si>
  <si>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</si>
  <si>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</si>
  <si>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</si>
  <si>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</si>
  <si>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</si>
  <si>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</si>
  <si>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</si>
  <si>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</si>
  <si>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</si>
  <si>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</si>
  <si>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</si>
  <si>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</si>
  <si>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</si>
  <si>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</si>
  <si>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</si>
  <si>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</si>
  <si>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</si>
  <si>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</si>
  <si>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</si>
  <si>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</si>
  <si>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</si>
  <si>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</si>
  <si>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</si>
  <si>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</si>
  <si>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</si>
  <si>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</si>
  <si>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</si>
  <si>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</si>
  <si>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</si>
  <si>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</si>
  <si>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</si>
  <si>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</si>
  <si>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</si>
  <si>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</si>
  <si>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</si>
  <si>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</si>
  <si>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</si>
  <si>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</si>
  <si>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</si>
  <si>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</si>
  <si>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</si>
  <si>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</si>
  <si>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</si>
  <si>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</si>
  <si>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</si>
  <si>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</si>
  <si>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</si>
  <si>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</si>
  <si>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</si>
  <si>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</si>
  <si>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</si>
  <si>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</si>
  <si>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</si>
  <si>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</si>
  <si>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</si>
  <si>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</si>
  <si>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</si>
  <si>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</si>
  <si>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</si>
  <si>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</si>
  <si>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</si>
  <si>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</si>
  <si>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</si>
  <si>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</si>
  <si>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</si>
  <si>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</si>
  <si>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</si>
  <si>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</si>
  <si>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</si>
  <si>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</si>
  <si>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</si>
  <si>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</si>
  <si>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</si>
  <si>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</si>
  <si>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</si>
  <si>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</si>
  <si>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</si>
  <si>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</si>
  <si>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</si>
  <si>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</si>
  <si>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</si>
  <si>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</si>
  <si>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</si>
  <si>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</si>
  <si>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</si>
  <si>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</si>
  <si>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</si>
  <si>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</si>
  <si>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</si>
  <si>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</si>
  <si>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</si>
  <si>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</si>
  <si>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</si>
  <si>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</si>
  <si>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</si>
  <si>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</si>
  <si>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</si>
  <si>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</si>
  <si>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</si>
  <si>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</si>
  <si>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</si>
  <si>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</si>
  <si>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</si>
  <si>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</si>
  <si>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</si>
  <si>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</si>
  <si>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</si>
  <si>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</si>
  <si>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</si>
  <si>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</si>
  <si>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</si>
  <si>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</si>
  <si>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</si>
  <si>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</si>
  <si>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</si>
  <si>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</si>
  <si>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</si>
  <si>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</si>
  <si>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</si>
  <si>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</si>
  <si>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</si>
  <si>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</si>
  <si>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</si>
  <si>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</si>
  <si>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</si>
  <si>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</si>
  <si>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</si>
  <si>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</si>
  <si>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</si>
  <si>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</si>
  <si>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</si>
  <si>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</si>
  <si>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</si>
  <si>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</si>
  <si>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</si>
  <si>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</si>
  <si>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</si>
  <si>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</si>
  <si>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</si>
  <si>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</si>
  <si>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</si>
  <si>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</si>
  <si>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</si>
  <si>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</si>
  <si>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</si>
  <si>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</si>
  <si>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</si>
  <si>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</si>
  <si>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</si>
  <si>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</si>
  <si>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</si>
  <si>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</si>
  <si>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</si>
  <si>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</si>
  <si>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</si>
  <si>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</si>
  <si>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</si>
  <si>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</si>
  <si>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</si>
  <si>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</si>
  <si>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</si>
  <si>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</si>
  <si>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</si>
  <si>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</si>
  <si>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</si>
  <si>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</si>
  <si>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</si>
  <si>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</si>
  <si>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</si>
  <si>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</si>
  <si>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</si>
  <si>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</si>
  <si>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</si>
  <si>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</si>
  <si>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</si>
  <si>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</si>
  <si>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</si>
  <si>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</si>
  <si>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</si>
  <si>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</si>
  <si>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</si>
  <si>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</si>
  <si>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</si>
  <si>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</si>
  <si>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</si>
  <si>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</si>
  <si>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</si>
  <si>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</si>
  <si>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</si>
  <si>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</si>
  <si>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</si>
  <si>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</si>
  <si>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</si>
  <si>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</si>
  <si>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</si>
  <si>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</si>
  <si>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</si>
  <si>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</si>
  <si>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</si>
  <si>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</si>
  <si>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</si>
  <si>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</si>
  <si>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</si>
  <si>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</si>
  <si>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</si>
  <si>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</si>
  <si>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</si>
  <si>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</si>
  <si>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</si>
  <si>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</si>
  <si>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</si>
  <si>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</si>
  <si>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</si>
  <si>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</si>
  <si>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</si>
  <si>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</si>
  <si>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</si>
  <si>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</si>
  <si>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</si>
  <si>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</si>
  <si>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</si>
  <si>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</si>
  <si>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</si>
  <si>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</si>
  <si>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</si>
  <si>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</si>
  <si>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</si>
  <si>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</si>
  <si>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</si>
  <si>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</si>
  <si>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</si>
  <si>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</si>
  <si>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</si>
  <si>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</si>
  <si>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</si>
  <si>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</si>
  <si>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</si>
  <si>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</si>
  <si>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</si>
  <si>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</si>
  <si>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</si>
  <si>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</si>
  <si>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</si>
  <si>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</si>
  <si>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</si>
  <si>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</si>
  <si>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</si>
  <si>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</si>
  <si>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</si>
  <si>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</si>
  <si>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</si>
  <si>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</si>
  <si>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</si>
  <si>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</si>
  <si>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</si>
  <si>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</si>
  <si>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</si>
  <si>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</si>
  <si>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</si>
  <si>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</si>
  <si>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</si>
  <si>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</si>
  <si>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</si>
  <si>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</si>
  <si>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</si>
  <si>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</si>
  <si>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</si>
  <si>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</si>
  <si>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</si>
  <si>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</si>
  <si>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</si>
  <si>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</si>
  <si>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</si>
  <si>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</si>
  <si>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</si>
  <si>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</si>
  <si>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</si>
  <si>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</si>
  <si>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</si>
  <si>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</si>
  <si>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</si>
  <si>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</si>
  <si>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</si>
  <si>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</si>
  <si>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</si>
  <si>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</si>
  <si>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</si>
  <si>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</si>
  <si>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</si>
  <si>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</si>
  <si>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</si>
  <si>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</si>
  <si>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</si>
  <si>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</si>
  <si>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</si>
  <si>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</si>
  <si>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</si>
  <si>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</si>
  <si>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</si>
  <si>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</si>
  <si>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</si>
  <si>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</si>
  <si>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</si>
  <si>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</si>
  <si>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</si>
  <si>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</si>
  <si>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</si>
  <si>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</si>
  <si>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</si>
  <si>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</si>
  <si>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</si>
  <si>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</si>
  <si>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</si>
  <si>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</si>
  <si>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</si>
  <si>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</si>
  <si>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</si>
  <si>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</si>
  <si>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</si>
  <si>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</si>
  <si>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</si>
  <si>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</si>
  <si>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</si>
  <si>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</si>
  <si>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</si>
  <si>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</si>
  <si>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</si>
  <si>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</si>
  <si>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</si>
  <si>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</si>
  <si>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</si>
  <si>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</si>
  <si>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</si>
  <si>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</si>
  <si>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</si>
  <si>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</si>
  <si>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</si>
  <si>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</si>
  <si>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</si>
  <si>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</si>
  <si>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</si>
  <si>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</si>
  <si>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</si>
  <si>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</si>
  <si>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</si>
  <si>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</si>
  <si>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</si>
  <si>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</si>
  <si>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</si>
  <si>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</si>
  <si>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</si>
  <si>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</si>
  <si>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</si>
  <si>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</si>
  <si>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</si>
  <si>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</si>
  <si>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</si>
  <si>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</si>
  <si>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</si>
  <si>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</si>
  <si>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</si>
  <si>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</si>
  <si>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</si>
  <si>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</si>
  <si>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</si>
  <si>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</si>
  <si>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</si>
  <si>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</si>
  <si>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</si>
  <si>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</si>
  <si>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</si>
  <si>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</si>
  <si>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</si>
  <si>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</si>
  <si>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</si>
  <si>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</si>
  <si>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</si>
  <si>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</si>
  <si>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</si>
  <si>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</si>
  <si>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</si>
  <si>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</si>
  <si>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</si>
  <si>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</si>
  <si>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</si>
  <si>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</si>
  <si>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</si>
  <si>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</si>
  <si>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</si>
  <si>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</si>
  <si>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</si>
  <si>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</si>
  <si>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</si>
  <si>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</si>
  <si>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</si>
  <si>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</si>
  <si>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</si>
  <si>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</si>
  <si>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</si>
  <si>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</si>
  <si>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</si>
  <si>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</si>
  <si>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</si>
  <si>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</si>
  <si>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</si>
  <si>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</si>
  <si>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</si>
  <si>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</si>
  <si>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</si>
  <si>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</si>
  <si>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</si>
  <si>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</si>
  <si>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</si>
  <si>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</si>
  <si>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</si>
  <si>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</si>
  <si>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</si>
  <si>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</si>
  <si>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</si>
  <si>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</si>
  <si>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</si>
  <si>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</si>
  <si>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</si>
  <si>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</si>
  <si>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</si>
  <si>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</si>
  <si>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</si>
  <si>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</si>
  <si>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</si>
  <si>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</si>
  <si>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</si>
  <si>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</si>
  <si>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</si>
  <si>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</si>
  <si>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</si>
  <si>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</si>
  <si>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</si>
  <si>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</si>
  <si>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</si>
  <si>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</si>
  <si>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</si>
  <si>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</si>
  <si>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</si>
  <si>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</si>
  <si>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</si>
  <si>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</si>
  <si>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</si>
  <si>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</si>
  <si>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</si>
  <si>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</si>
  <si>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</si>
  <si>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</si>
  <si>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</si>
  <si>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</si>
  <si>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</si>
  <si>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</si>
  <si>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</si>
  <si>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</si>
  <si>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</si>
  <si>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</si>
  <si>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</si>
  <si>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</si>
  <si>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</si>
  <si>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</si>
  <si>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</si>
  <si>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</si>
  <si>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</si>
  <si>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</si>
  <si>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</si>
  <si>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</si>
  <si>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</si>
  <si>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</si>
  <si>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</si>
  <si>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</si>
  <si>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</si>
  <si>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</si>
  <si>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</si>
  <si>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</si>
  <si>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</si>
  <si>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</si>
  <si>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</si>
  <si>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</si>
  <si>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</si>
  <si>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</si>
  <si>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</si>
  <si>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</si>
  <si>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</si>
  <si>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</si>
  <si>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</si>
  <si>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</si>
  <si>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</si>
  <si>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</si>
  <si>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</si>
  <si>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</si>
  <si>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</si>
  <si>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</si>
  <si>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</si>
  <si>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</si>
  <si>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</si>
  <si>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</si>
  <si>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</si>
  <si>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</si>
  <si>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</si>
  <si>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</si>
  <si>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</si>
  <si>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</si>
  <si>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</si>
  <si>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</si>
  <si>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</si>
  <si>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</si>
  <si>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</si>
  <si>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</si>
  <si>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</si>
  <si>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</si>
  <si>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</si>
  <si>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</si>
  <si>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</si>
  <si>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</si>
  <si>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</si>
  <si>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</si>
  <si>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</si>
  <si>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</si>
  <si>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</si>
  <si>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</si>
  <si>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</si>
  <si>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</si>
  <si>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</si>
  <si>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</si>
  <si>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</si>
  <si>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</si>
  <si>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</si>
  <si>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</si>
  <si>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</si>
  <si>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</si>
  <si>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</si>
  <si>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</si>
  <si>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</si>
  <si>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</si>
  <si>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</si>
  <si>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</si>
  <si>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</si>
  <si>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</si>
  <si>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</si>
  <si>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</si>
  <si>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</si>
  <si>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</si>
  <si>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</si>
  <si>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</si>
  <si>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</si>
  <si>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</si>
  <si>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</si>
  <si>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</si>
  <si>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</si>
  <si>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</si>
  <si>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</si>
  <si>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</si>
  <si>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</si>
  <si>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</si>
  <si>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</si>
  <si>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</si>
  <si>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</si>
  <si>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</si>
  <si>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</si>
  <si>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</si>
  <si>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</si>
  <si>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</si>
  <si>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</si>
  <si>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</si>
  <si>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</si>
  <si>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</si>
  <si>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</si>
  <si>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</si>
  <si>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</si>
  <si>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</si>
  <si>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</si>
  <si>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</si>
  <si>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</si>
  <si>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</si>
  <si>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</si>
  <si>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</si>
  <si>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</si>
  <si>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</si>
  <si>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</si>
  <si>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</si>
  <si>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</si>
  <si>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</si>
  <si>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</si>
  <si>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</si>
  <si>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</si>
  <si>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</si>
  <si>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</si>
  <si>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</si>
  <si>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</si>
  <si>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</si>
  <si>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</si>
  <si>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</si>
  <si>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</si>
  <si>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</si>
  <si>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</si>
  <si>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</si>
  <si>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</si>
  <si>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</si>
  <si>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</si>
  <si>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</si>
  <si>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</si>
  <si>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</si>
  <si>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</si>
  <si>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</si>
  <si>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</si>
  <si>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</si>
  <si>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</si>
  <si>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</si>
  <si>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</si>
  <si>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</si>
  <si>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</si>
  <si>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</si>
  <si>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</si>
  <si>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</si>
  <si>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</si>
  <si>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</si>
  <si>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</si>
  <si>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</si>
  <si>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</si>
  <si>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</si>
  <si>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</si>
  <si>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</si>
  <si>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</si>
  <si>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</si>
  <si>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</si>
  <si>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</si>
  <si>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</si>
  <si>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</si>
  <si>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</si>
  <si>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</si>
  <si>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</si>
  <si>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</si>
  <si>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</si>
  <si>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</si>
  <si>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</si>
  <si>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</si>
  <si>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</si>
  <si>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</si>
  <si>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</si>
  <si>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</si>
  <si>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</si>
  <si>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</si>
  <si>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</si>
  <si>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</si>
  <si>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</si>
  <si>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</si>
  <si>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</si>
  <si>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</si>
  <si>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</si>
  <si>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</si>
  <si>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</si>
  <si>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</si>
  <si>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</si>
  <si>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</si>
  <si>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</si>
  <si>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</si>
  <si>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</si>
  <si>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</si>
  <si>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</si>
  <si>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</si>
  <si>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</si>
  <si>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</si>
  <si>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</si>
  <si>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</si>
  <si>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</si>
  <si>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</si>
  <si>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</si>
  <si>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</si>
  <si>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</si>
  <si>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</si>
  <si>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</si>
  <si>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</si>
  <si>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</si>
  <si>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</si>
  <si>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</si>
  <si>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</si>
  <si>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</si>
  <si>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</si>
  <si>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</si>
  <si>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</si>
  <si>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</si>
  <si>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</si>
  <si>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</si>
  <si>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</si>
  <si>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</si>
  <si>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</si>
  <si>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</si>
  <si>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</si>
  <si>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</si>
  <si>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</si>
  <si>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</si>
  <si>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</si>
  <si>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</si>
  <si>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</si>
  <si>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</si>
  <si>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</si>
  <si>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</si>
  <si>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</si>
  <si>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</si>
  <si>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</si>
  <si>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</si>
  <si>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</si>
  <si>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</si>
  <si>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</si>
  <si>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</si>
  <si>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</si>
  <si>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</si>
  <si>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</si>
  <si>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</si>
  <si>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</si>
  <si>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</si>
  <si>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</si>
  <si>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</si>
  <si>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</si>
  <si>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</si>
  <si>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</si>
  <si>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</si>
  <si>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</si>
  <si>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</si>
  <si>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</si>
  <si>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</si>
  <si>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</si>
  <si>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</si>
  <si>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</si>
  <si>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</si>
  <si>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</si>
  <si>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</si>
  <si>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</si>
  <si>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</si>
  <si>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</si>
  <si>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</si>
  <si>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</si>
  <si>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</si>
  <si>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</si>
  <si>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</si>
  <si>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</si>
  <si>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</si>
  <si>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</si>
  <si>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</si>
  <si>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</si>
  <si>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</si>
  <si>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</si>
  <si>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</si>
  <si>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</si>
  <si>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</si>
  <si>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</si>
  <si>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</si>
  <si>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</si>
  <si>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</si>
  <si>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</si>
  <si>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</si>
  <si>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</si>
  <si>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</si>
  <si>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</si>
  <si>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</si>
  <si>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</si>
  <si>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</si>
  <si>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</si>
  <si>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</si>
  <si>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</si>
  <si>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</si>
  <si>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</si>
  <si>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</si>
  <si>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</si>
  <si>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</si>
  <si>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</si>
  <si>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</si>
  <si>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</si>
  <si>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</si>
  <si>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</si>
  <si>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</si>
  <si>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</si>
  <si>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</si>
  <si>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</si>
  <si>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</si>
  <si>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</si>
  <si>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</si>
  <si>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</si>
  <si>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</si>
  <si>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</si>
  <si>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</si>
  <si>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</si>
  <si>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</si>
  <si>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</si>
  <si>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</si>
  <si>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</si>
  <si>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</si>
  <si>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</si>
  <si>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</si>
  <si>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</si>
  <si>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</si>
  <si>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</si>
  <si>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</si>
  <si>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</si>
  <si>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</si>
  <si>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</si>
  <si>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</si>
  <si>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</si>
  <si>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</si>
  <si>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</si>
  <si>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</si>
  <si>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</si>
  <si>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</si>
  <si>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</si>
  <si>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</si>
  <si>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</si>
  <si>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</si>
  <si>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</si>
  <si>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</si>
  <si>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</si>
  <si>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</si>
  <si>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</si>
  <si>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</si>
  <si>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</si>
  <si>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</si>
  <si>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</si>
  <si>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</si>
  <si>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</si>
  <si>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</si>
  <si>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</si>
  <si>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</si>
  <si>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</si>
  <si>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</si>
  <si>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</si>
  <si>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</si>
  <si>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</si>
  <si>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</si>
  <si>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</si>
  <si>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</si>
  <si>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</si>
  <si>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</si>
  <si>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</si>
  <si>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</si>
  <si>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</si>
  <si>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</si>
  <si>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</si>
  <si>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</si>
  <si>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</si>
  <si>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</si>
  <si>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</si>
  <si>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</si>
  <si>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</si>
  <si>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</si>
  <si>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</si>
  <si>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</si>
  <si>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</si>
  <si>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</si>
  <si>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</si>
  <si>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</si>
  <si>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</si>
  <si>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</si>
  <si>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</si>
  <si>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</si>
  <si>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</si>
  <si>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</si>
  <si>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</si>
  <si>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</si>
  <si>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</si>
  <si>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</si>
  <si>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</si>
  <si>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</si>
  <si>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</si>
  <si>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</si>
  <si>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</si>
  <si>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</si>
  <si>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</si>
  <si>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</si>
  <si>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</si>
  <si>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</si>
  <si>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</si>
  <si>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</si>
  <si>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</si>
  <si>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</si>
  <si>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</si>
  <si>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</si>
  <si>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</si>
  <si>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</si>
  <si>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</si>
  <si>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</si>
  <si>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</si>
  <si>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</si>
  <si>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</si>
  <si>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</si>
  <si>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</si>
  <si>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</si>
  <si>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</si>
  <si>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</si>
  <si>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</si>
  <si>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</si>
  <si>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</si>
  <si>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</si>
  <si>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</si>
  <si>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</si>
  <si>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</si>
  <si>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</si>
  <si>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</si>
  <si>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</si>
  <si>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</si>
  <si>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</si>
  <si>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</si>
  <si>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</si>
  <si>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</si>
  <si>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</si>
  <si>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</si>
  <si>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</si>
  <si>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</si>
  <si>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</si>
  <si>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</si>
  <si>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</si>
  <si>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</si>
  <si>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</si>
  <si>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</si>
  <si>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</si>
  <si>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</si>
  <si>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</si>
  <si>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</si>
  <si>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</si>
  <si>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</si>
  <si>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</si>
  <si>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</si>
  <si>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</si>
  <si>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</si>
  <si>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</si>
  <si>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</si>
  <si>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</si>
  <si>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</si>
  <si>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</si>
  <si>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</si>
  <si>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</si>
  <si>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</si>
  <si>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</si>
  <si>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</si>
  <si>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</si>
  <si>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</si>
  <si>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</si>
  <si>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</si>
  <si>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</si>
  <si>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</si>
  <si>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</si>
  <si>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</si>
  <si>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</si>
  <si>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</si>
  <si>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</si>
  <si>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</si>
  <si>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</si>
  <si>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</si>
  <si>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</si>
  <si>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</si>
  <si>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</si>
  <si>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</si>
  <si>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</si>
  <si>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</si>
  <si>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</si>
  <si>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</si>
  <si>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</si>
  <si>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</si>
  <si>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</si>
  <si>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</si>
  <si>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</si>
  <si>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</si>
  <si>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</si>
  <si>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</si>
  <si>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</si>
  <si>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</si>
  <si>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</si>
  <si>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</si>
  <si>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</si>
  <si>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</si>
  <si>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</si>
  <si>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</si>
  <si>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</si>
  <si>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</si>
  <si>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</si>
  <si>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</si>
  <si>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</si>
  <si>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</si>
  <si>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</si>
  <si>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</si>
  <si>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</si>
  <si>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</si>
  <si>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</si>
  <si>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</si>
  <si>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</si>
  <si>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</si>
  <si>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</si>
  <si>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</si>
  <si>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</si>
  <si>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</si>
  <si>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</si>
  <si>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</si>
  <si>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</si>
  <si>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</si>
  <si>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</si>
  <si>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</si>
  <si>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</si>
  <si>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</si>
  <si>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</si>
  <si>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</si>
  <si>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</si>
  <si>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</si>
  <si>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</si>
  <si>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</si>
  <si>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</si>
  <si>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</si>
  <si>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</si>
  <si>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</si>
  <si>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</si>
  <si>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</si>
  <si>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</si>
  <si>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</si>
  <si>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</si>
  <si>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</si>
  <si>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</si>
  <si>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</si>
  <si>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</si>
  <si>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</si>
  <si>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</si>
  <si>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</si>
  <si>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</si>
  <si>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</si>
  <si>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</si>
  <si>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</si>
  <si>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</si>
  <si>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</si>
  <si>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</si>
  <si>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</si>
  <si>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</si>
  <si>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</si>
  <si>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</si>
  <si>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</si>
  <si>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</si>
  <si>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</si>
  <si>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</si>
  <si>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</si>
  <si>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</si>
  <si>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</si>
  <si>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</si>
  <si>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</si>
  <si>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</si>
  <si>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</si>
  <si>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</si>
  <si>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</si>
  <si>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</si>
  <si>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</si>
  <si>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</si>
  <si>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</si>
  <si>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</si>
  <si>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</si>
  <si>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</si>
  <si>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</si>
  <si>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</si>
  <si>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</si>
  <si>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</si>
  <si>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</si>
  <si>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</si>
  <si>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</si>
  <si>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</si>
  <si>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</si>
  <si>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</si>
  <si>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</si>
  <si>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</si>
  <si>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</si>
  <si>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</si>
  <si>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</si>
  <si>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</si>
  <si>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</si>
  <si>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</si>
  <si>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</si>
  <si>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</si>
  <si>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</si>
  <si>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</si>
  <si>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</si>
  <si>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</si>
  <si>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</si>
  <si>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</si>
  <si>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</si>
  <si>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</si>
  <si>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</si>
  <si>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</si>
  <si>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</si>
  <si>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</si>
  <si>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</si>
  <si>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</si>
  <si>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</si>
  <si>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</si>
  <si>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</si>
  <si>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</si>
  <si>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</si>
  <si>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</si>
  <si>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</si>
  <si>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</si>
  <si>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</si>
  <si>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</si>
  <si>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</si>
  <si>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</si>
  <si>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</si>
  <si>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</si>
  <si>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</si>
  <si>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</si>
  <si>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</si>
  <si>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</si>
  <si>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</si>
  <si>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</si>
  <si>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</si>
  <si>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</si>
  <si>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</si>
  <si>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</si>
  <si>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</si>
  <si>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</si>
  <si>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</si>
  <si>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</si>
  <si>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</si>
  <si>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</si>
  <si>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</si>
  <si>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</si>
  <si>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</si>
  <si>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</si>
  <si>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</si>
  <si>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</si>
  <si>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</si>
  <si>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</si>
  <si>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</si>
  <si>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</si>
  <si>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</si>
  <si>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</si>
  <si>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</si>
  <si>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</si>
  <si>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</si>
  <si>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</si>
  <si>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</si>
  <si>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</si>
  <si>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</si>
  <si>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</si>
  <si>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</si>
  <si>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</si>
  <si>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</si>
  <si>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</si>
  <si>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</si>
  <si>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</si>
  <si>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</si>
  <si>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</si>
  <si>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</si>
  <si>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</si>
  <si>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</si>
  <si>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</si>
  <si>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</si>
  <si>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</si>
  <si>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</si>
  <si>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</si>
  <si>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</si>
  <si>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</si>
  <si>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</si>
  <si>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</si>
  <si>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</si>
  <si>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</si>
  <si>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</si>
  <si>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</si>
  <si>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</si>
  <si>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</si>
  <si>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</si>
  <si>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</si>
  <si>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</si>
  <si>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</si>
  <si>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</si>
  <si>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</si>
  <si>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</si>
  <si>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</si>
  <si>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</si>
  <si>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</si>
  <si>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</si>
  <si>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</si>
  <si>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</si>
  <si>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</si>
  <si>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</si>
  <si>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</si>
  <si>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</si>
  <si>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</si>
  <si>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</si>
  <si>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</si>
  <si>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</si>
  <si>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</si>
  <si>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</si>
  <si>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</si>
  <si>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</si>
  <si>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</si>
  <si>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</si>
  <si>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</si>
  <si>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</si>
  <si>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</si>
  <si>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</si>
  <si>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</si>
  <si>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</si>
  <si>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</si>
  <si>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</si>
  <si>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</si>
  <si>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</si>
  <si>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</si>
  <si>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</si>
  <si>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</si>
  <si>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</si>
  <si>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</si>
  <si>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</si>
  <si>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</si>
  <si>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</si>
  <si>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</si>
  <si>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</si>
  <si>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</si>
  <si>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</si>
  <si>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</si>
  <si>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</si>
  <si>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</si>
  <si>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</si>
  <si>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</si>
  <si>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</si>
  <si>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</si>
  <si>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</si>
  <si>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</si>
  <si>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</si>
  <si>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</si>
  <si>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</si>
  <si>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</si>
  <si>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</si>
  <si>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</si>
  <si>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</si>
  <si>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</si>
  <si>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</si>
  <si>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</si>
  <si>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</si>
  <si>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</si>
  <si>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</si>
  <si>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</si>
  <si>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</si>
  <si>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</si>
  <si>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</si>
  <si>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</si>
  <si>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</si>
  <si>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</si>
  <si>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</si>
  <si>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</si>
  <si>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</si>
  <si>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</si>
  <si>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</si>
  <si>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</si>
  <si>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</si>
  <si>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</si>
  <si>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</si>
  <si>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</si>
  <si>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</si>
  <si>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</si>
  <si>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</si>
  <si>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</si>
  <si>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</si>
  <si>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</si>
  <si>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</si>
  <si>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</si>
  <si>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</si>
  <si>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</si>
  <si>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</si>
  <si>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</si>
  <si>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</si>
  <si>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</si>
  <si>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</si>
  <si>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</si>
  <si>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</si>
  <si>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</si>
  <si>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</si>
  <si>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</si>
  <si>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</si>
  <si>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</si>
  <si>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</si>
  <si>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</si>
  <si>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</si>
  <si>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</si>
  <si>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</si>
  <si>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</si>
  <si>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</si>
  <si>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</si>
  <si>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</si>
  <si>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</si>
  <si>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</si>
  <si>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</si>
  <si>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</si>
  <si>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</si>
  <si>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</si>
  <si>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</si>
  <si>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</si>
  <si>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</si>
  <si>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</si>
  <si>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</si>
  <si>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</si>
  <si>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</si>
  <si>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</si>
  <si>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</si>
  <si>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</si>
  <si>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</si>
  <si>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</si>
  <si>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</si>
  <si>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</si>
  <si>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</si>
  <si>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</si>
  <si>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</si>
  <si>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</si>
  <si>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</si>
  <si>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</si>
  <si>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</si>
  <si>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</si>
  <si>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</si>
  <si>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</si>
  <si>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</si>
  <si>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</si>
  <si>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</si>
  <si>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</si>
  <si>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</si>
  <si>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</si>
  <si>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</si>
  <si>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</si>
  <si>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</si>
  <si>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</si>
  <si>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</si>
  <si>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</si>
  <si>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</si>
  <si>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</si>
  <si>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</si>
  <si>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</si>
  <si>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</si>
  <si>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</si>
  <si>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</si>
  <si>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</si>
  <si>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</si>
  <si>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</si>
  <si>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</si>
  <si>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</si>
  <si>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</si>
  <si>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</si>
  <si>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</si>
  <si>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</si>
  <si>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</si>
  <si>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</si>
  <si>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</si>
  <si>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</si>
  <si>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</si>
  <si>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</si>
  <si>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</si>
  <si>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</si>
  <si>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</si>
  <si>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</si>
  <si>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</si>
  <si>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</si>
  <si>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</si>
  <si>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</si>
  <si>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</si>
  <si>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</si>
  <si>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</si>
  <si>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</si>
  <si>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</si>
  <si>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</si>
  <si>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</si>
  <si>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</si>
  <si>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</si>
  <si>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</si>
  <si>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</si>
  <si>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</si>
  <si>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</si>
  <si>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</si>
  <si>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</si>
  <si>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</si>
  <si>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</si>
  <si>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</si>
  <si>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</si>
  <si>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</si>
  <si>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</si>
  <si>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</si>
  <si>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</si>
  <si>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</si>
  <si>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</si>
  <si>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</si>
  <si>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</si>
  <si>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</si>
  <si>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</si>
  <si>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</si>
  <si>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</si>
  <si>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</si>
  <si>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</si>
  <si>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</si>
  <si>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</si>
  <si>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</si>
  <si>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</si>
  <si>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</si>
  <si>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</si>
  <si>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</si>
  <si>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</si>
  <si>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</si>
  <si>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</si>
  <si>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</si>
  <si>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</si>
  <si>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</si>
  <si>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</si>
  <si>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</si>
  <si>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</si>
  <si>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</si>
  <si>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</si>
  <si>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</si>
  <si>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</si>
  <si>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</si>
  <si>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</si>
  <si>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</si>
  <si>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</si>
  <si>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</si>
  <si>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</si>
  <si>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</si>
  <si>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</si>
  <si>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</si>
  <si>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</si>
  <si>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</si>
  <si>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</si>
  <si>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</si>
  <si>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</si>
  <si>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</si>
  <si>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</si>
  <si>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</si>
  <si>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</si>
  <si>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</si>
  <si>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</si>
  <si>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</si>
  <si>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</si>
  <si>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</si>
  <si>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</si>
  <si>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</si>
  <si>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</si>
  <si>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</si>
  <si>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</si>
  <si>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</si>
  <si>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</si>
  <si>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</si>
  <si>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</si>
  <si>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</si>
  <si>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</si>
  <si>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</si>
  <si>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</si>
  <si>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</si>
  <si>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</si>
  <si>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</si>
  <si>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</si>
  <si>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</si>
  <si>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</si>
  <si>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</si>
  <si>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</si>
  <si>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</si>
  <si>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</si>
  <si>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</si>
  <si>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</si>
  <si>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</si>
  <si>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</si>
  <si>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</si>
  <si>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</si>
  <si>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</si>
  <si>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</si>
  <si>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</si>
  <si>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</si>
  <si>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</si>
  <si>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</si>
  <si>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</si>
  <si>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</si>
  <si>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</si>
  <si>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</si>
  <si>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</si>
  <si>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</si>
  <si>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</si>
  <si>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</si>
  <si>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</si>
  <si>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</si>
  <si>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</si>
  <si>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</si>
  <si>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</si>
  <si>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</si>
  <si>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</si>
  <si>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</si>
  <si>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</si>
  <si>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</si>
  <si>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</si>
  <si>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</si>
  <si>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</si>
  <si>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</si>
  <si>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</si>
  <si>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</si>
  <si>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</si>
  <si>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</si>
  <si>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</si>
  <si>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</si>
  <si>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</si>
  <si>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</si>
  <si>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</si>
  <si>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</si>
  <si>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</si>
  <si>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</si>
  <si>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</si>
  <si>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</si>
  <si>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</si>
  <si>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</si>
  <si>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</si>
  <si>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</si>
  <si>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</si>
  <si>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</si>
  <si>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</si>
  <si>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</si>
  <si>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</si>
  <si>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</si>
  <si>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</si>
  <si>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</si>
  <si>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</si>
  <si>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</si>
  <si>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</si>
  <si>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</si>
  <si>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</si>
  <si>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</si>
  <si>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</si>
  <si>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</si>
  <si>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</si>
  <si>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</si>
  <si>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</si>
  <si>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</si>
  <si>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</si>
  <si>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</si>
  <si>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</si>
  <si>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</si>
  <si>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</si>
  <si>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</si>
  <si>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</si>
  <si>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</si>
  <si>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</si>
  <si>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</si>
  <si>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</si>
  <si>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</si>
  <si>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</si>
  <si>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</si>
  <si>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</si>
  <si>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</si>
  <si>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</si>
  <si>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</si>
  <si>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</si>
  <si>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</si>
  <si>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</si>
  <si>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</si>
  <si>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</si>
  <si>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</si>
  <si>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</si>
  <si>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</si>
  <si>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</si>
  <si>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</si>
  <si>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</si>
  <si>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</si>
  <si>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</si>
  <si>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</si>
  <si>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</si>
  <si>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</si>
  <si>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</si>
  <si>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</si>
  <si>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</si>
  <si>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</si>
  <si>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</si>
  <si>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</si>
  <si>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</si>
  <si>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</si>
  <si>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</si>
  <si>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</si>
  <si>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</si>
  <si>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</si>
  <si>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</si>
  <si>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</si>
  <si>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</si>
  <si>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</si>
  <si>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</si>
  <si>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</si>
  <si>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</si>
  <si>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</si>
  <si>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</si>
  <si>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</si>
  <si>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</si>
  <si>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</si>
  <si>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</si>
  <si>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</si>
  <si>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</si>
  <si>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</si>
  <si>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</si>
  <si>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</si>
  <si>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</si>
  <si>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</si>
  <si>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</si>
  <si>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</si>
  <si>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</si>
  <si>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</si>
  <si>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</si>
  <si>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</si>
  <si>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</si>
  <si>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</si>
  <si>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</si>
  <si>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</si>
  <si>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</si>
  <si>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</si>
  <si>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</si>
  <si>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</si>
  <si>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</si>
  <si>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</si>
  <si>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</si>
  <si>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</si>
  <si>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</si>
  <si>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</si>
  <si>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</si>
  <si>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</si>
  <si>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</si>
  <si>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</si>
  <si>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</si>
  <si>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</si>
  <si>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</si>
  <si>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</si>
  <si>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</si>
  <si>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</si>
  <si>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</si>
  <si>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</si>
  <si>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</si>
  <si>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</si>
  <si>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</si>
  <si>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</si>
  <si>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</si>
  <si>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</si>
  <si>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</si>
  <si>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</si>
  <si>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</si>
  <si>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</si>
  <si>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</si>
  <si>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</si>
  <si>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</si>
  <si>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</si>
  <si>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</si>
  <si>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</si>
  <si>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</si>
  <si>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</si>
  <si>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</si>
  <si>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</si>
  <si>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</si>
  <si>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</si>
  <si>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</si>
  <si>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</si>
  <si>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</si>
  <si>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</si>
  <si>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</si>
  <si>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</si>
  <si>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</si>
  <si>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</si>
  <si>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</si>
  <si>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</si>
  <si>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</si>
  <si>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</si>
  <si>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</si>
  <si>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</si>
  <si>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</si>
  <si>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</si>
  <si>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</si>
  <si>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</si>
  <si>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</si>
  <si>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</si>
  <si>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</si>
  <si>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</si>
  <si>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</si>
  <si>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</si>
  <si>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</si>
  <si>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</si>
  <si>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</si>
  <si>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</si>
  <si>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</si>
  <si>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</si>
  <si>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</si>
  <si>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</si>
  <si>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</si>
  <si>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</si>
  <si>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</si>
  <si>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</si>
  <si>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</si>
  <si>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</si>
  <si>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</si>
  <si>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</si>
  <si>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</si>
  <si>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</si>
  <si>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</si>
  <si>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</si>
  <si>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</si>
  <si>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</si>
  <si>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</si>
  <si>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</si>
  <si>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</si>
  <si>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</si>
  <si>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</si>
  <si>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</si>
  <si>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</si>
  <si>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</si>
  <si>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</si>
  <si>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</si>
  <si>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</si>
  <si>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</si>
  <si>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</si>
  <si>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</si>
  <si>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</si>
  <si>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</si>
  <si>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</si>
  <si>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</si>
  <si>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</si>
  <si>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</si>
  <si>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</si>
  <si>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</si>
  <si>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</si>
  <si>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</si>
  <si>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</si>
  <si>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</si>
  <si>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</si>
  <si>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</si>
  <si>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</si>
  <si>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</si>
  <si>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</si>
  <si>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</si>
  <si>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</si>
  <si>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</si>
  <si>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</si>
  <si>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</si>
  <si>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</si>
  <si>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</si>
  <si>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</si>
  <si>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</si>
  <si>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</si>
  <si>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</si>
  <si>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</si>
  <si>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</si>
  <si>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</si>
  <si>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</si>
  <si>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</si>
  <si>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</si>
  <si>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</si>
  <si>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</si>
  <si>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</si>
  <si>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</si>
  <si>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</si>
  <si>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</si>
  <si>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</si>
  <si>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</si>
  <si>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</si>
  <si>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</si>
  <si>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</si>
  <si>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</si>
  <si>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</si>
  <si>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</si>
  <si>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</si>
  <si>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</si>
  <si>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</si>
  <si>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</si>
  <si>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</si>
  <si>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</si>
  <si>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</si>
  <si>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</si>
  <si>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</si>
  <si>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</si>
  <si>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</si>
  <si>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</si>
  <si>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</si>
  <si>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</si>
  <si>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</si>
  <si>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</si>
  <si>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</si>
  <si>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</si>
  <si>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</si>
  <si>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</si>
  <si>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</si>
  <si>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</si>
  <si>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</si>
  <si>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</si>
  <si>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</si>
  <si>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</si>
  <si>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</si>
  <si>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</si>
  <si>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</si>
  <si>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</si>
  <si>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</si>
  <si>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</si>
  <si>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</si>
  <si>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</si>
  <si>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</si>
  <si>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</si>
  <si>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</si>
  <si>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</si>
  <si>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</si>
  <si>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</si>
  <si>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</si>
  <si>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</si>
  <si>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</si>
  <si>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</si>
  <si>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</si>
  <si>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</si>
  <si>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</si>
  <si>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</si>
  <si>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</si>
  <si>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</si>
  <si>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</si>
  <si>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</si>
  <si>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</si>
  <si>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</si>
  <si>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</si>
  <si>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</si>
  <si>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</si>
  <si>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</si>
  <si>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</si>
  <si>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</si>
  <si>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</si>
  <si>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</si>
  <si>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</si>
  <si>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</si>
  <si>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</si>
  <si>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</si>
  <si>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</si>
  <si>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</si>
  <si>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</si>
  <si>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</si>
  <si>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</si>
  <si>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</si>
  <si>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</si>
  <si>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</si>
  <si>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</si>
  <si>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</si>
  <si>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</si>
  <si>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</si>
  <si>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</si>
  <si>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</si>
  <si>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</si>
  <si>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</si>
  <si>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</si>
  <si>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</si>
  <si>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</si>
  <si>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</si>
  <si>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</si>
  <si>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</si>
  <si>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</si>
  <si>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</si>
  <si>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</si>
  <si>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</si>
  <si>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</si>
  <si>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</si>
  <si>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</si>
  <si>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</si>
  <si>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</si>
  <si>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</si>
  <si>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</si>
  <si>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</si>
  <si>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</si>
  <si>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</si>
  <si>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</si>
  <si>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</si>
  <si>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</si>
  <si>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</si>
  <si>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</si>
  <si>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</si>
  <si>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</si>
  <si>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</si>
  <si>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</si>
  <si>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</si>
  <si>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</si>
  <si>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</si>
  <si>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</si>
  <si>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</si>
  <si>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</si>
  <si>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</si>
  <si>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</si>
  <si>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</si>
  <si>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</si>
  <si>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</si>
  <si>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</si>
  <si>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</si>
  <si>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</si>
  <si>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</si>
  <si>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</si>
  <si>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</si>
  <si>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</si>
  <si>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</si>
  <si>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</si>
  <si>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</si>
  <si>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</si>
  <si>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</si>
  <si>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</si>
  <si>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</si>
  <si>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</si>
  <si>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</si>
  <si>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</si>
  <si>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</si>
  <si>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</si>
  <si>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</si>
  <si>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</si>
  <si>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</si>
  <si>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</si>
  <si>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</si>
  <si>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</si>
  <si>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</si>
  <si>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</si>
  <si>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</si>
  <si>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</si>
  <si>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</si>
  <si>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</si>
  <si>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</si>
  <si>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</si>
  <si>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</si>
  <si>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</si>
  <si>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</si>
  <si>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</si>
  <si>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</si>
  <si>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</si>
  <si>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</si>
  <si>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</si>
  <si>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</si>
  <si>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</si>
  <si>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</si>
  <si>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</si>
  <si>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</si>
  <si>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</si>
  <si>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</si>
  <si>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</si>
  <si>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</si>
  <si>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</si>
  <si>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</si>
  <si>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</si>
  <si>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</si>
  <si>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</si>
  <si>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</si>
  <si>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</si>
  <si>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</si>
  <si>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</si>
  <si>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</si>
  <si>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</si>
  <si>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</si>
  <si>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</si>
  <si>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</si>
  <si>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</si>
  <si>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</si>
  <si>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</si>
  <si>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</si>
  <si>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</si>
  <si>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</si>
  <si>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</si>
  <si>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</si>
  <si>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</si>
  <si>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</si>
  <si>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</si>
  <si>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</si>
  <si>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</si>
  <si>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</si>
  <si>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</si>
  <si>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</si>
  <si>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</si>
  <si>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</si>
  <si>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</si>
  <si>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</si>
  <si>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</si>
  <si>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</si>
  <si>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</si>
  <si>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</si>
  <si>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</si>
  <si>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</si>
  <si>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</si>
  <si>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</si>
  <si>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</si>
  <si>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</si>
  <si>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</si>
  <si>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</si>
  <si>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</si>
  <si>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</si>
  <si>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</si>
  <si>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</si>
  <si>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</si>
  <si>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</si>
  <si>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</si>
  <si>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</si>
  <si>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</si>
  <si>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</si>
  <si>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</si>
  <si>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</si>
  <si>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</si>
  <si>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</si>
  <si>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</si>
  <si>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</si>
  <si>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</si>
  <si>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</si>
  <si>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</si>
  <si>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</si>
  <si>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</si>
  <si>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</si>
  <si>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</si>
  <si>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</si>
  <si>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</si>
  <si>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</si>
  <si>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</si>
  <si>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</si>
  <si>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</si>
  <si>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</si>
  <si>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</si>
  <si>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</si>
  <si>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</si>
  <si>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</si>
  <si>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</si>
  <si>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</si>
  <si>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</si>
  <si>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</si>
  <si>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</si>
  <si>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</si>
  <si>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</si>
  <si>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</si>
  <si>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</si>
  <si>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</si>
  <si>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</si>
  <si>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</si>
  <si>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</si>
  <si>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</si>
  <si>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</si>
  <si>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</si>
  <si>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</si>
  <si>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</si>
  <si>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</si>
  <si>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</si>
  <si>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</si>
  <si>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</si>
  <si>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</si>
  <si>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</si>
  <si>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</si>
  <si>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</si>
  <si>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</si>
  <si>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</si>
  <si>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</si>
  <si>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</si>
  <si>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</si>
  <si>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</si>
  <si>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</si>
  <si>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</si>
  <si>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</si>
  <si>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</si>
  <si>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</si>
  <si>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</si>
  <si>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</si>
  <si>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</si>
  <si>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</si>
  <si>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</si>
  <si>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</si>
  <si>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</si>
  <si>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</si>
  <si>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</si>
  <si>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</si>
  <si>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</si>
  <si>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</si>
  <si>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</si>
  <si>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</si>
  <si>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</si>
  <si>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</si>
  <si>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</si>
  <si>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</si>
  <si>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</si>
  <si>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</si>
  <si>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</si>
  <si>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</si>
  <si>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</si>
  <si>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</si>
  <si>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</si>
  <si>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</si>
  <si>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</si>
  <si>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</si>
  <si>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</si>
  <si>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</si>
  <si>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</si>
  <si>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</si>
  <si>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</si>
  <si>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</si>
  <si>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</si>
  <si>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</si>
  <si>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</si>
  <si>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</si>
  <si>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</si>
  <si>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</si>
  <si>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</si>
  <si>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</si>
  <si>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</si>
  <si>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</si>
  <si>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</si>
  <si>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</si>
  <si>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</si>
  <si>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</si>
  <si>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</si>
  <si>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</si>
  <si>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</si>
  <si>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</si>
  <si>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</si>
  <si>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</si>
  <si>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</si>
  <si>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</si>
  <si>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</si>
  <si>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</si>
  <si>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</si>
  <si>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</si>
  <si>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</si>
  <si>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</si>
  <si>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</si>
  <si>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</si>
  <si>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</si>
  <si>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</si>
  <si>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</si>
  <si>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</si>
  <si>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</si>
  <si>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</si>
  <si>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</si>
  <si>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</si>
  <si>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</si>
  <si>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</si>
  <si>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</si>
  <si>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</si>
  <si>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</si>
  <si>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</si>
  <si>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</si>
  <si>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</si>
  <si>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</si>
  <si>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</si>
  <si>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</si>
  <si>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</si>
  <si>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</si>
  <si>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</si>
  <si>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</si>
  <si>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</si>
  <si>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</si>
  <si>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</si>
  <si>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</si>
  <si>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</si>
  <si>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</si>
  <si>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</si>
  <si>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</si>
  <si>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</si>
  <si>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</si>
  <si>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</si>
  <si>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</si>
  <si>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</si>
  <si>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</si>
  <si>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</si>
  <si>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</si>
  <si>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</si>
  <si>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</si>
  <si>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</si>
  <si>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</si>
  <si>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</si>
  <si>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</si>
  <si>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</si>
  <si>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</si>
  <si>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</si>
  <si>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</si>
  <si>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</si>
  <si>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</si>
  <si>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</si>
  <si>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</si>
  <si>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</si>
  <si>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</si>
  <si>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</si>
  <si>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</si>
  <si>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</si>
  <si>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</si>
  <si>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</si>
  <si>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</si>
  <si>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</si>
  <si>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</si>
  <si>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</si>
  <si>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</si>
  <si>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</si>
  <si>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</si>
  <si>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</si>
  <si>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</si>
  <si>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</si>
  <si>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</si>
  <si>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</si>
  <si>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</si>
  <si>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</si>
  <si>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</si>
  <si>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</si>
  <si>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</si>
  <si>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</si>
  <si>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</si>
  <si>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</si>
  <si>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</si>
  <si>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</si>
  <si>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</si>
  <si>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</si>
  <si>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</si>
  <si>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</si>
  <si>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</si>
  <si>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</si>
  <si>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</si>
  <si>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</si>
  <si>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</si>
  <si>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</si>
  <si>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</si>
  <si>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</si>
  <si>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</si>
  <si>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</si>
  <si>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</si>
  <si>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</si>
  <si>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</si>
  <si>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</si>
  <si>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</si>
  <si>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</si>
  <si>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</si>
  <si>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</si>
  <si>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</si>
  <si>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</si>
  <si>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</si>
  <si>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</si>
  <si>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</si>
  <si>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</si>
  <si>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</si>
  <si>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</si>
  <si>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</si>
  <si>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</si>
  <si>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</si>
  <si>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</si>
  <si>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</si>
  <si>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</si>
  <si>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</si>
  <si>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</si>
  <si>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</si>
  <si>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</si>
  <si>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</si>
  <si>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</si>
  <si>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</si>
  <si>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</si>
  <si>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</si>
  <si>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</si>
  <si>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</si>
  <si>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</si>
  <si>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</si>
  <si>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</si>
  <si>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</si>
  <si>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</si>
  <si>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</si>
  <si>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</si>
  <si>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</si>
  <si>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</si>
  <si>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</si>
  <si>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</si>
  <si>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</si>
  <si>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</si>
  <si>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</si>
  <si>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</si>
  <si>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</si>
  <si>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</si>
  <si>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</si>
  <si>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</si>
  <si>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</si>
  <si>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</si>
  <si>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</si>
  <si>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</si>
  <si>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</si>
  <si>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</si>
  <si>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</si>
  <si>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</si>
  <si>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</si>
  <si>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</si>
  <si>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</si>
  <si>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</si>
  <si>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</si>
  <si>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</si>
  <si>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</si>
  <si>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</si>
  <si>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</si>
  <si>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</si>
  <si>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</si>
  <si>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</si>
  <si>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</si>
  <si>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</si>
  <si>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</si>
  <si>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</si>
  <si>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</si>
  <si>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</si>
  <si>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</si>
  <si>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</si>
  <si>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</si>
  <si>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</si>
  <si>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</si>
  <si>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</si>
  <si>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</si>
  <si>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</si>
  <si>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</si>
  <si>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</si>
  <si>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</si>
  <si>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</si>
  <si>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</si>
  <si>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</si>
  <si>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</si>
  <si>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</si>
  <si>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</si>
  <si>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</si>
  <si>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</si>
  <si>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</si>
  <si>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</si>
  <si>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</si>
  <si>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</si>
  <si>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</si>
  <si>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</si>
  <si>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</si>
  <si>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</si>
  <si>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</si>
  <si>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</si>
  <si>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</si>
  <si>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</si>
  <si>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</si>
  <si>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</si>
  <si>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</si>
  <si>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</si>
  <si>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</si>
  <si>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</si>
  <si>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</si>
  <si>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</si>
  <si>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</si>
  <si>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</si>
  <si>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</si>
  <si>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</si>
  <si>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</si>
  <si>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</si>
  <si>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</si>
  <si>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</si>
  <si>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</si>
  <si>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</si>
  <si>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</si>
  <si>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</si>
  <si>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</si>
  <si>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</si>
  <si>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</si>
  <si>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</si>
  <si>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</si>
  <si>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</si>
  <si>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</si>
  <si>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</si>
  <si>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</si>
  <si>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</si>
  <si>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</si>
  <si>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</si>
  <si>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</si>
  <si>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</si>
  <si>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</si>
  <si>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</si>
  <si>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</si>
  <si>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</si>
  <si>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</si>
  <si>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</si>
  <si>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</si>
  <si>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</si>
  <si>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</si>
  <si>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</si>
  <si>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</si>
  <si>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</si>
  <si>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</si>
  <si>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</si>
  <si>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</si>
  <si>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</si>
  <si>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</si>
  <si>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</si>
  <si>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</si>
  <si>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</si>
  <si>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</si>
  <si>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</si>
  <si>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</si>
  <si>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</si>
  <si>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</si>
  <si>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</si>
  <si>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</si>
  <si>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</si>
  <si>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</si>
  <si>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</si>
  <si>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</si>
  <si>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</si>
  <si>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</si>
  <si>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</si>
  <si>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</si>
  <si>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</si>
  <si>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</si>
  <si>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</si>
  <si>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</si>
  <si>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</si>
  <si>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</si>
  <si>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</si>
  <si>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</si>
  <si>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</si>
  <si>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</si>
  <si>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</si>
  <si>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</si>
  <si>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</si>
  <si>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</si>
  <si>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</si>
  <si>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</si>
  <si>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</si>
  <si>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</si>
  <si>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</si>
  <si>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</si>
  <si>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</si>
  <si>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</si>
  <si>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</si>
  <si>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</si>
  <si>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</si>
  <si>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</si>
  <si>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</si>
  <si>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</si>
  <si>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</si>
  <si>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</si>
  <si>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</si>
  <si>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</si>
  <si>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</si>
  <si>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</si>
  <si>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</si>
  <si>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</si>
  <si>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</si>
  <si>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</si>
  <si>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</si>
  <si>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</si>
  <si>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</si>
  <si>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</si>
  <si>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</si>
  <si>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</si>
  <si>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</si>
  <si>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</si>
  <si>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</si>
  <si>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</si>
  <si>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</si>
  <si>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</si>
  <si>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</si>
  <si>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</si>
  <si>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</si>
  <si>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</si>
  <si>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</si>
  <si>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</si>
  <si>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</si>
  <si>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</si>
  <si>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</si>
  <si>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</si>
  <si>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</si>
  <si>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</si>
  <si>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</si>
  <si>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</si>
  <si>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</si>
  <si>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</si>
  <si>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</si>
  <si>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</si>
  <si>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</si>
  <si>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</si>
  <si>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</si>
  <si>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</si>
  <si>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</si>
  <si>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</si>
  <si>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</si>
  <si>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</si>
  <si>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</si>
  <si>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</si>
  <si>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</si>
  <si>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</si>
  <si>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</si>
  <si>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</si>
  <si>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</si>
  <si>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</si>
  <si>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</si>
  <si>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</si>
  <si>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</si>
  <si>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</si>
  <si>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</si>
  <si>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</si>
  <si>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</si>
  <si>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</si>
  <si>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</si>
  <si>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</si>
  <si>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</si>
  <si>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</si>
  <si>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</si>
  <si>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</si>
  <si>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</si>
  <si>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</si>
  <si>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</si>
  <si>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</si>
  <si>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</si>
  <si>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</si>
  <si>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</si>
  <si>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</si>
  <si>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</si>
  <si>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</si>
  <si>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</si>
  <si>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</si>
  <si>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</si>
  <si>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</si>
  <si>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</si>
  <si>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</si>
  <si>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</si>
  <si>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</si>
  <si>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</si>
  <si>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</si>
  <si>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</si>
  <si>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</si>
  <si>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</si>
  <si>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</si>
  <si>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</si>
  <si>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</si>
  <si>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</si>
  <si>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</si>
  <si>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</si>
  <si>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</si>
  <si>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</si>
  <si>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</si>
  <si>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</si>
  <si>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</si>
  <si>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</si>
  <si>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</si>
  <si>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</si>
  <si>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</si>
  <si>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</si>
  <si>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</si>
  <si>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</si>
  <si>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</si>
  <si>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</si>
  <si>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</si>
  <si>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</si>
  <si>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</si>
  <si>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</si>
  <si>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</si>
  <si>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</si>
  <si>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</si>
  <si>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</si>
  <si>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</si>
  <si>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</si>
  <si>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</si>
  <si>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</si>
  <si>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</si>
  <si>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</si>
  <si>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</si>
  <si>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</si>
  <si>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</si>
  <si>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</si>
  <si>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</si>
  <si>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</si>
  <si>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</si>
  <si>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</si>
  <si>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</si>
  <si>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</si>
  <si>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</si>
  <si>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</si>
  <si>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</si>
  <si>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</si>
  <si>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</si>
  <si>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</si>
  <si>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</si>
  <si>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</si>
  <si>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</si>
  <si>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</si>
  <si>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</si>
  <si>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</si>
  <si>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</si>
  <si>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</si>
  <si>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</si>
  <si>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</si>
  <si>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</si>
  <si>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</si>
  <si>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</si>
  <si>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</si>
  <si>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</si>
  <si>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</si>
  <si>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</si>
  <si>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</si>
  <si>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</si>
  <si>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</si>
  <si>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</si>
  <si>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</si>
  <si>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</si>
  <si>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</si>
  <si>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</si>
  <si>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</si>
  <si>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</si>
  <si>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</si>
  <si>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</si>
  <si>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</si>
  <si>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</si>
  <si>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</si>
  <si>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</si>
  <si>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</si>
  <si>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</si>
  <si>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</si>
  <si>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</si>
  <si>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</si>
  <si>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</si>
  <si>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</si>
  <si>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</si>
  <si>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</si>
  <si>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</si>
  <si>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</si>
  <si>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</si>
  <si>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</si>
  <si>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</si>
  <si>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</si>
  <si>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</si>
  <si>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</si>
  <si>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</si>
  <si>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</si>
  <si>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</si>
  <si>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</si>
  <si>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</si>
  <si>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</si>
  <si>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</si>
  <si>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</si>
  <si>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</si>
  <si>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</si>
  <si>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</si>
  <si>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</si>
  <si>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</si>
  <si>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</si>
  <si>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</si>
  <si>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</si>
  <si>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</si>
  <si>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</si>
  <si>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</si>
  <si>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</si>
  <si>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</si>
  <si>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</si>
  <si>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</si>
  <si>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</si>
  <si>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</si>
  <si>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</si>
  <si>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</si>
  <si>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</si>
  <si>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</si>
  <si>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</si>
  <si>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</si>
  <si>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</si>
  <si>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</si>
  <si>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</si>
  <si>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</si>
  <si>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</si>
  <si>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</si>
  <si>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</si>
  <si>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</si>
  <si>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</si>
  <si>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</si>
  <si>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</si>
  <si>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</si>
  <si>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</si>
  <si>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</si>
  <si>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</si>
  <si>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</si>
  <si>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</si>
  <si>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</si>
  <si>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</si>
  <si>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</si>
  <si>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</si>
  <si>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</si>
  <si>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</si>
  <si>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</si>
  <si>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</si>
  <si>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</si>
  <si>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</si>
  <si>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</si>
  <si>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</si>
  <si>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</si>
  <si>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</si>
  <si>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</si>
  <si>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</si>
  <si>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</si>
  <si>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</si>
  <si>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</si>
  <si>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</si>
  <si>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</si>
  <si>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</si>
  <si>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</si>
  <si>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</si>
  <si>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</si>
  <si>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</si>
  <si>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</si>
  <si>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</si>
  <si>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</si>
  <si>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</si>
  <si>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</si>
  <si>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</si>
  <si>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</si>
  <si>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</si>
  <si>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</si>
  <si>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</si>
  <si>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</si>
  <si>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</si>
  <si>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</si>
  <si>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</si>
  <si>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</si>
  <si>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</si>
  <si>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</si>
  <si>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</si>
  <si>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</si>
  <si>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</si>
  <si>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</si>
  <si>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</si>
  <si>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</si>
  <si>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</si>
  <si>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</si>
  <si>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</si>
  <si>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</si>
  <si>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</si>
  <si>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</si>
  <si>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</si>
  <si>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</si>
  <si>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</si>
  <si>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</si>
  <si>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</si>
  <si>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</si>
  <si>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</si>
  <si>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</si>
  <si>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</si>
  <si>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</si>
  <si>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</si>
  <si>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</si>
  <si>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</si>
  <si>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</si>
  <si>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</si>
  <si>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</si>
  <si>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</si>
  <si>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</si>
  <si>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</si>
  <si>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</si>
  <si>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</si>
  <si>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</si>
  <si>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</si>
  <si>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</si>
  <si>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</si>
  <si>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</si>
  <si>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</si>
  <si>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</si>
  <si>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</si>
  <si>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</si>
  <si>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</si>
  <si>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</si>
  <si>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</si>
  <si>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</si>
  <si>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</si>
  <si>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</si>
  <si>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</si>
  <si>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</si>
  <si>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</si>
  <si>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</si>
  <si>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</si>
  <si>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</si>
  <si>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</si>
  <si>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</si>
  <si>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</si>
  <si>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</si>
  <si>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</si>
  <si>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</si>
  <si>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</si>
  <si>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</si>
  <si>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</si>
  <si>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</si>
  <si>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</si>
  <si>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</si>
  <si>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</si>
  <si>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</si>
  <si>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</si>
  <si>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</si>
  <si>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</si>
  <si>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</si>
  <si>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</si>
  <si>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</si>
  <si>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</si>
  <si>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</si>
  <si>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</si>
  <si>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</si>
  <si>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</si>
  <si>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</si>
  <si>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</si>
  <si>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</si>
  <si>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</si>
  <si>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</si>
  <si>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</si>
  <si>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</si>
  <si>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</si>
  <si>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</si>
  <si>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</si>
  <si>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</si>
  <si>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</si>
  <si>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</si>
  <si>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</si>
  <si>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</si>
  <si>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</si>
  <si>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</si>
  <si>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</si>
  <si>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</si>
  <si>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</si>
  <si>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</si>
  <si>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</si>
  <si>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</si>
  <si>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</si>
  <si>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</si>
  <si>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</si>
  <si>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</si>
  <si>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</si>
  <si>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</si>
  <si>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</si>
  <si>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</si>
  <si>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</si>
  <si>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</si>
  <si>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</si>
  <si>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</si>
  <si>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</si>
  <si>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</si>
  <si>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</si>
  <si>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</si>
  <si>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</si>
  <si>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</si>
  <si>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</si>
  <si>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</si>
  <si>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</si>
  <si>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</si>
  <si>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</si>
  <si>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</si>
  <si>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</si>
  <si>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</si>
  <si>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</si>
  <si>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</si>
  <si>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</si>
  <si>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</si>
  <si>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</si>
  <si>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</si>
  <si>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</si>
  <si>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</si>
  <si>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</si>
  <si>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</si>
  <si>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</si>
  <si>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</si>
  <si>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</si>
  <si>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</si>
  <si>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</si>
  <si>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</si>
  <si>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</si>
  <si>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</si>
  <si>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</si>
  <si>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</si>
  <si>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</si>
  <si>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</si>
  <si>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</si>
  <si>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</si>
  <si>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</si>
  <si>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</si>
  <si>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</si>
  <si>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</si>
  <si>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</si>
  <si>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</si>
  <si>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</si>
  <si>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</si>
  <si>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</si>
  <si>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</si>
  <si>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</si>
  <si>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</si>
  <si>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</si>
  <si>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</si>
  <si>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</si>
  <si>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</si>
  <si>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</si>
  <si>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</si>
  <si>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</si>
  <si>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</si>
  <si>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</si>
  <si>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</si>
  <si>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</si>
  <si>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</si>
  <si>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</si>
  <si>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</si>
  <si>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</si>
  <si>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</si>
  <si>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</si>
  <si>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</si>
  <si>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</si>
  <si>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</si>
  <si>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</si>
  <si>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</si>
  <si>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</si>
  <si>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</si>
  <si>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</si>
  <si>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</si>
  <si>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</si>
  <si>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</si>
  <si>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</si>
  <si>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</si>
  <si>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</si>
  <si>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</si>
  <si>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</si>
  <si>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</si>
  <si>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</si>
  <si>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</si>
  <si>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</si>
  <si>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</si>
  <si>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</si>
  <si>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</si>
  <si>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</si>
  <si>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</si>
  <si>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</si>
  <si>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</si>
  <si>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</si>
  <si>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</si>
  <si>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</si>
  <si>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</si>
  <si>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</si>
  <si>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</si>
  <si>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</si>
  <si>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</si>
  <si>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</si>
  <si>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</si>
  <si>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</si>
  <si>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</si>
  <si>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</si>
  <si>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</si>
  <si>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</si>
  <si>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</si>
  <si>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</si>
  <si>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</si>
  <si>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</si>
  <si>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</si>
  <si>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</si>
  <si>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</si>
  <si>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</si>
  <si>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</si>
  <si>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</si>
  <si>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</si>
  <si>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</si>
  <si>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</si>
  <si>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</si>
  <si>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</si>
  <si>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</si>
  <si>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</si>
  <si>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</si>
  <si>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</si>
  <si>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</si>
  <si>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</si>
  <si>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</si>
  <si>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</si>
  <si>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</si>
  <si>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</si>
  <si>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</si>
  <si>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</si>
  <si>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</si>
  <si>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</si>
  <si>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</si>
  <si>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</si>
  <si>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</si>
  <si>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</si>
  <si>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</si>
  <si>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</si>
  <si>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</si>
  <si>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</si>
  <si>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</si>
  <si>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</si>
  <si>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</si>
  <si>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</si>
  <si>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</si>
  <si>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</si>
  <si>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</si>
  <si>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</si>
  <si>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</si>
  <si>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</si>
  <si>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</si>
  <si>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</si>
  <si>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</si>
  <si>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</si>
  <si>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</si>
  <si>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</si>
  <si>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</si>
  <si>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</si>
  <si>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</si>
  <si>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</si>
  <si>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</si>
  <si>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</si>
  <si>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</si>
  <si>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</si>
  <si>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</si>
  <si>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</si>
  <si>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</si>
  <si>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</si>
  <si>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</si>
  <si>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</si>
  <si>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</si>
  <si>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</si>
  <si>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</si>
  <si>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</si>
  <si>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</si>
  <si>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</si>
  <si>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</si>
  <si>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</si>
  <si>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</si>
  <si>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</si>
  <si>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</si>
  <si>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</si>
  <si>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</si>
  <si>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</si>
  <si>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</si>
  <si>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</si>
  <si>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</si>
  <si>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</si>
  <si>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</si>
  <si>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</si>
  <si>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</si>
  <si>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</si>
  <si>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</si>
  <si>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</si>
  <si>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</si>
  <si>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</si>
  <si>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</si>
  <si>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</si>
  <si>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</si>
  <si>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</si>
  <si>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</si>
  <si>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</si>
  <si>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</si>
  <si>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</si>
  <si>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</si>
  <si>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</si>
  <si>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</si>
  <si>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</si>
  <si>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</si>
  <si>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</si>
  <si>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</si>
  <si>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</si>
  <si>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</si>
  <si>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</si>
  <si>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</si>
  <si>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</si>
  <si>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</si>
  <si>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</si>
  <si>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</si>
  <si>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</si>
  <si>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</si>
  <si>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</si>
  <si>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</si>
  <si>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</si>
  <si>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</si>
  <si>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</si>
  <si>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</si>
  <si>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</si>
  <si>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</si>
  <si>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</si>
  <si>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</si>
  <si>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</si>
  <si>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</si>
  <si>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</si>
  <si>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</si>
  <si>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</si>
  <si>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</si>
  <si>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</si>
  <si>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</si>
  <si>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</si>
  <si>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</si>
  <si>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</si>
  <si>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</si>
  <si>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</si>
  <si>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</si>
  <si>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</si>
  <si>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</si>
  <si>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</si>
  <si>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</si>
  <si>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</si>
  <si>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</si>
  <si>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</si>
  <si>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</si>
  <si>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</si>
  <si>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</si>
  <si>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</si>
  <si>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</si>
  <si>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</si>
  <si>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</si>
  <si>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</si>
  <si>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</si>
  <si>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</si>
  <si>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</si>
  <si>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</si>
  <si>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</si>
  <si>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</si>
  <si>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</si>
  <si>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</si>
  <si>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</si>
  <si>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</si>
  <si>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</si>
  <si>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</si>
  <si>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</si>
  <si>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</si>
  <si>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</si>
  <si>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</si>
  <si>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</si>
  <si>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</si>
  <si>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</si>
  <si>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</si>
  <si>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</si>
  <si>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</si>
  <si>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</si>
  <si>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</si>
  <si>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</si>
  <si>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</si>
  <si>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</si>
  <si>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</si>
  <si>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</si>
  <si>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</si>
  <si>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</si>
  <si>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</si>
  <si>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</si>
  <si>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</si>
  <si>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</si>
  <si>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</si>
  <si>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</si>
  <si>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</si>
  <si>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</si>
  <si>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</si>
  <si>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</si>
  <si>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</si>
  <si>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</si>
  <si>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</si>
  <si>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</si>
  <si>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</si>
  <si>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</si>
  <si>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</si>
  <si>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</si>
  <si>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</si>
  <si>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</si>
  <si>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</si>
  <si>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</si>
  <si>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</si>
  <si>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</si>
  <si>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</si>
  <si>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</si>
  <si>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</si>
  <si>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</si>
  <si>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</si>
  <si>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</si>
  <si>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</si>
  <si>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</si>
  <si>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</si>
  <si>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</si>
  <si>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</si>
  <si>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</si>
  <si>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</si>
  <si>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</si>
  <si>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</si>
  <si>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</si>
  <si>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</si>
  <si>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</si>
  <si>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</si>
  <si>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</si>
  <si>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</si>
  <si>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</si>
  <si>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</si>
  <si>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</si>
  <si>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</si>
  <si>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</si>
  <si>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</si>
  <si>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</si>
  <si>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</si>
  <si>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</si>
  <si>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</si>
  <si>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</si>
  <si>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</si>
  <si>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</si>
  <si>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</si>
  <si>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</si>
  <si>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</si>
  <si>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</si>
  <si>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</si>
  <si>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</si>
  <si>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</si>
  <si>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</si>
  <si>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</si>
  <si>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</si>
  <si>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</si>
  <si>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</si>
  <si>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</si>
  <si>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</si>
  <si>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</si>
  <si>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</si>
  <si>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</si>
  <si>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</si>
  <si>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</si>
  <si>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</si>
  <si>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</si>
  <si>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</si>
  <si>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</si>
  <si>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</si>
  <si>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</si>
  <si>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</si>
  <si>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</si>
  <si>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</si>
  <si>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</si>
  <si>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</si>
  <si>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</si>
  <si>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</si>
  <si>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</si>
  <si>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</si>
  <si>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</si>
  <si>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</si>
  <si>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</si>
  <si>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</si>
  <si>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</si>
  <si>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</si>
  <si>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</si>
  <si>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</si>
  <si>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</si>
  <si>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</si>
  <si>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</si>
  <si>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</si>
  <si>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</si>
  <si>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</si>
  <si>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</si>
  <si>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</si>
  <si>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</si>
  <si>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</si>
  <si>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</si>
  <si>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</si>
  <si>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</si>
  <si>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</si>
  <si>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</si>
  <si>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</si>
  <si>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</si>
  <si>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</si>
  <si>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</si>
  <si>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</si>
  <si>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</si>
  <si>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</si>
  <si>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</si>
  <si>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</si>
  <si>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</si>
  <si>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</si>
  <si>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</si>
  <si>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</si>
  <si>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</si>
  <si>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</si>
  <si>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</si>
  <si>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</si>
  <si>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</si>
  <si>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</si>
  <si>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</si>
  <si>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</si>
  <si>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</si>
  <si>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</si>
  <si>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</si>
  <si>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</si>
  <si>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</si>
  <si>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</si>
  <si>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</si>
  <si>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</si>
  <si>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</si>
  <si>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</si>
  <si>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</si>
  <si>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</si>
  <si>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</si>
  <si>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</si>
  <si>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</si>
  <si>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</si>
  <si>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</si>
  <si>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</si>
  <si>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</si>
  <si>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</si>
  <si>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</si>
  <si>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</si>
  <si>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</si>
  <si>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</si>
  <si>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</si>
  <si>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</si>
  <si>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</si>
  <si>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</si>
  <si>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</si>
  <si>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</si>
  <si>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</si>
  <si>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</si>
  <si>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</si>
  <si>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</si>
  <si>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</si>
  <si>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</si>
  <si>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</si>
  <si>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</si>
  <si>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</si>
  <si>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</si>
  <si>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</si>
  <si>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</si>
  <si>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</si>
  <si>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</si>
  <si>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</si>
  <si>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</si>
  <si>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</si>
  <si>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</si>
  <si>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</si>
  <si>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</si>
  <si>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</si>
  <si>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</si>
  <si>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</si>
  <si>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</si>
  <si>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</si>
  <si>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</si>
  <si>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</si>
  <si>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</si>
  <si>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</si>
  <si>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</si>
  <si>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</si>
  <si>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</si>
  <si>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</si>
  <si>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</si>
  <si>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</si>
  <si>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</si>
  <si>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</si>
  <si>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</si>
  <si>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</si>
  <si>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</si>
  <si>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</si>
  <si>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</si>
  <si>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</si>
  <si>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</si>
  <si>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</si>
  <si>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</si>
  <si>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</si>
  <si>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</si>
  <si>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</si>
  <si>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</si>
  <si>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</si>
  <si>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</si>
  <si>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</si>
  <si>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</si>
  <si>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</si>
  <si>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</si>
  <si>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</si>
  <si>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</si>
  <si>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</si>
  <si>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</si>
  <si>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</si>
  <si>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</si>
  <si>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</si>
  <si>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</si>
  <si>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</si>
  <si>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</si>
  <si>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</si>
  <si>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</si>
  <si>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</si>
  <si>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</si>
  <si>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</si>
  <si>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</si>
  <si>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</si>
  <si>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</si>
  <si>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</si>
  <si>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</si>
  <si>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</si>
  <si>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</si>
  <si>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</si>
  <si>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</si>
  <si>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</si>
  <si>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</si>
  <si>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</si>
  <si>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</si>
  <si>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</si>
  <si>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</si>
  <si>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</si>
  <si>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</si>
  <si>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</si>
  <si>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</si>
  <si>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</si>
  <si>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</si>
  <si>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</si>
  <si>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</si>
  <si>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</si>
  <si>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</si>
  <si>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</si>
  <si>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</si>
  <si>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</si>
  <si>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</si>
  <si>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</si>
  <si>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</si>
  <si>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</si>
  <si>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</si>
  <si>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</si>
  <si>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</si>
  <si>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</si>
  <si>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</si>
  <si>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</si>
  <si>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</si>
  <si>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</si>
  <si>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</si>
  <si>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</si>
  <si>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</si>
  <si>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</si>
  <si>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</si>
  <si>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</si>
  <si>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</si>
  <si>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</si>
  <si>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</si>
  <si>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</si>
  <si>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</si>
  <si>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</si>
  <si>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</si>
  <si>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</si>
  <si>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</si>
  <si>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</si>
  <si>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</si>
  <si>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</si>
  <si>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</si>
  <si>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</si>
  <si>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</si>
  <si>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</si>
  <si>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</si>
  <si>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</si>
  <si>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</si>
  <si>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</si>
  <si>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</si>
  <si>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</si>
  <si>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</si>
  <si>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</si>
  <si>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</si>
  <si>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</si>
  <si>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</si>
  <si>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</si>
  <si>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</si>
  <si>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</si>
  <si>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</si>
  <si>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</si>
  <si>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</si>
  <si>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</si>
  <si>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</si>
  <si>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</si>
  <si>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</si>
  <si>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</si>
  <si>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</si>
  <si>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</si>
  <si>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</si>
  <si>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</si>
  <si>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</si>
  <si>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</si>
  <si>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</si>
  <si>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</si>
  <si>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</si>
  <si>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</si>
  <si>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</si>
  <si>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</si>
  <si>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</si>
  <si>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</si>
  <si>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</si>
  <si>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</si>
  <si>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</si>
  <si>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</si>
  <si>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</si>
  <si>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</si>
  <si>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</si>
  <si>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</si>
  <si>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</si>
  <si>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</si>
  <si>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</si>
  <si>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</si>
  <si>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</si>
  <si>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</si>
  <si>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</si>
  <si>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</si>
  <si>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</si>
  <si>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</si>
  <si>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</si>
  <si>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</si>
  <si>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</si>
  <si>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</si>
  <si>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</si>
  <si>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</si>
  <si>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</si>
  <si>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</si>
  <si>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</si>
  <si>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</si>
  <si>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</si>
  <si>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</si>
  <si>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</si>
  <si>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</si>
  <si>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</si>
  <si>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</si>
  <si>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</si>
  <si>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</si>
  <si>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</si>
  <si>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</si>
  <si>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</si>
  <si>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</si>
  <si>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</si>
  <si>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</si>
  <si>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</si>
  <si>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</si>
  <si>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</si>
  <si>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</si>
  <si>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</si>
  <si>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</si>
  <si>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</si>
  <si>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</si>
  <si>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</si>
  <si>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</si>
  <si>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</si>
  <si>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</si>
  <si>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</si>
  <si>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</si>
  <si>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</si>
  <si>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</si>
  <si>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</si>
  <si>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</si>
  <si>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</si>
  <si>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</si>
  <si>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</si>
  <si>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</si>
  <si>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</si>
  <si>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</si>
  <si>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</si>
  <si>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</si>
  <si>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</si>
  <si>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</si>
  <si>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</si>
  <si>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</si>
  <si>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</si>
  <si>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</si>
  <si>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</si>
  <si>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</si>
  <si>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</si>
  <si>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</si>
  <si>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</si>
  <si>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</si>
  <si>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</si>
  <si>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</si>
  <si>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</si>
  <si>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</si>
  <si>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</si>
  <si>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</si>
  <si>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</si>
  <si>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</si>
  <si>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</si>
  <si>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</si>
  <si>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</si>
  <si>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</si>
  <si>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</si>
  <si>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</si>
  <si>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</si>
  <si>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</si>
  <si>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</si>
  <si>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</si>
  <si>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</si>
  <si>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</si>
  <si>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</si>
  <si>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</si>
  <si>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</si>
  <si>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</si>
  <si>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</si>
  <si>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</si>
  <si>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</si>
  <si>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</si>
  <si>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</si>
  <si>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</si>
  <si>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</si>
  <si>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</si>
  <si>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</si>
  <si>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</si>
  <si>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</si>
  <si>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</si>
  <si>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</si>
  <si>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</si>
  <si>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</si>
  <si>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</si>
  <si>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</si>
  <si>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</si>
  <si>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</si>
  <si>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</si>
  <si>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</si>
  <si>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</si>
  <si>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</si>
  <si>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</si>
  <si>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</si>
  <si>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</si>
  <si>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</si>
  <si>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</si>
  <si>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</si>
  <si>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</si>
  <si>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</si>
  <si>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</si>
  <si>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</si>
  <si>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</si>
  <si>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</si>
  <si>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</si>
  <si>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</si>
  <si>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</si>
  <si>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</si>
  <si>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</si>
  <si>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</si>
  <si>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</si>
  <si>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</si>
  <si>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</si>
  <si>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</si>
  <si>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</si>
  <si>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</si>
  <si>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</si>
  <si>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</si>
  <si>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</si>
  <si>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</si>
  <si>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</si>
  <si>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</si>
  <si>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</si>
  <si>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</si>
  <si>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</si>
  <si>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</si>
  <si>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</si>
  <si>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</si>
  <si>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</si>
  <si>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</si>
  <si>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</si>
  <si>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</si>
  <si>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</si>
  <si>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</si>
  <si>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</si>
  <si>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</si>
  <si>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</si>
  <si>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</si>
  <si>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</si>
  <si>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</si>
  <si>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</si>
  <si>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</si>
  <si>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</si>
  <si>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</si>
  <si>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</si>
  <si>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</si>
  <si>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</si>
  <si>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</si>
  <si>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</si>
  <si>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</si>
  <si>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</si>
  <si>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</si>
  <si>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</si>
  <si>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</si>
  <si>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</si>
  <si>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</si>
  <si>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</si>
  <si>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</si>
  <si>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</si>
  <si>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</si>
  <si>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</si>
  <si>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</si>
  <si>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</si>
  <si>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</si>
  <si>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</si>
  <si>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</si>
  <si>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</si>
  <si>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</si>
  <si>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</si>
  <si>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</si>
  <si>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</si>
  <si>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</si>
  <si>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</si>
  <si>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</si>
  <si>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</si>
  <si>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</si>
  <si>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</si>
  <si>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</si>
  <si>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</si>
  <si>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</si>
  <si>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</si>
  <si>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</si>
  <si>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</si>
  <si>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</si>
  <si>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</si>
  <si>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</si>
  <si>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</si>
  <si>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</si>
  <si>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</si>
  <si>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</si>
  <si>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</si>
  <si>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</si>
  <si>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</si>
  <si>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</si>
  <si>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</si>
  <si>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</si>
  <si>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</si>
  <si>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</si>
  <si>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</si>
  <si>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</si>
  <si>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</si>
  <si>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</si>
  <si>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</si>
  <si>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</si>
  <si>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</si>
  <si>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</si>
  <si>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</si>
  <si>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</si>
  <si>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</si>
  <si>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</si>
  <si>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</si>
  <si>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</si>
  <si>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</si>
  <si>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</si>
  <si>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</si>
  <si>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</si>
  <si>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</si>
  <si>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</si>
  <si>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</si>
  <si>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</si>
  <si>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</si>
  <si>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</si>
  <si>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</si>
  <si>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</si>
  <si>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</si>
  <si>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</si>
  <si>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</si>
  <si>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</si>
  <si>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</si>
  <si>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</si>
  <si>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</si>
  <si>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</si>
  <si>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</si>
  <si>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</si>
  <si>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</si>
  <si>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</si>
  <si>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</si>
  <si>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</si>
  <si>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</si>
  <si>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</si>
  <si>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</si>
  <si>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</si>
  <si>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</si>
  <si>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</si>
  <si>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</si>
  <si>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</si>
  <si>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</si>
  <si>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</si>
  <si>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</si>
  <si>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</si>
  <si>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</si>
  <si>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</si>
  <si>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</si>
  <si>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</si>
  <si>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</si>
  <si>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</si>
  <si>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</si>
  <si>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</si>
  <si>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</si>
  <si>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</si>
  <si>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</si>
  <si>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</si>
  <si>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</si>
  <si>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</si>
  <si>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</si>
  <si>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</si>
  <si>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</si>
  <si>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</si>
  <si>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</si>
  <si>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</si>
  <si>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</si>
  <si>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</si>
  <si>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</si>
  <si>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</si>
  <si>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</si>
  <si>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</si>
  <si>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</si>
  <si>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</si>
  <si>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</si>
  <si>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</si>
  <si>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</si>
  <si>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</si>
  <si>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</si>
  <si>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</si>
  <si>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</si>
  <si>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</si>
  <si>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</si>
  <si>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</si>
  <si>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</si>
  <si>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</si>
  <si>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</si>
  <si>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</si>
  <si>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</si>
  <si>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</si>
  <si>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</si>
  <si>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</si>
  <si>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</si>
  <si>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</si>
  <si>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</si>
  <si>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</si>
  <si>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</si>
  <si>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</si>
  <si>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</si>
  <si>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</si>
  <si>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</si>
  <si>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</si>
  <si>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</si>
  <si>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</si>
  <si>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</si>
  <si>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</si>
  <si>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</si>
  <si>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</si>
  <si>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</si>
  <si>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</si>
  <si>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</si>
  <si>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</si>
  <si>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</si>
  <si>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</si>
  <si>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</si>
  <si>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</si>
  <si>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</si>
  <si>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</si>
  <si>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</si>
  <si>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</si>
  <si>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</si>
  <si>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</si>
  <si>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</si>
  <si>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</si>
  <si>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</si>
  <si>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</si>
  <si>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</si>
  <si>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</si>
  <si>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</si>
  <si>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</si>
  <si>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</si>
  <si>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</si>
  <si>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</si>
  <si>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</si>
  <si>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</si>
  <si>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</si>
  <si>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</si>
  <si>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</si>
  <si>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</si>
  <si>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</si>
  <si>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</si>
  <si>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</si>
  <si>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</si>
  <si>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</si>
  <si>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</si>
  <si>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</si>
  <si>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</si>
  <si>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</si>
  <si>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</si>
  <si>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</si>
  <si>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</si>
  <si>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</si>
  <si>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</si>
  <si>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</si>
  <si>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</si>
  <si>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</si>
  <si>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</si>
  <si>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</si>
  <si>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</si>
  <si>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</si>
  <si>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</si>
  <si>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</si>
  <si>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</si>
  <si>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</si>
  <si>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</si>
  <si>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</si>
  <si>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</si>
  <si>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</si>
  <si>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</si>
  <si>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</si>
  <si>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</si>
  <si>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</si>
  <si>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</si>
  <si>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</si>
  <si>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</si>
  <si>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</si>
  <si>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</si>
  <si>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</si>
  <si>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</si>
  <si>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</si>
  <si>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</si>
  <si>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</si>
  <si>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</si>
  <si>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</si>
  <si>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</si>
  <si>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</si>
  <si>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</si>
  <si>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</si>
  <si>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</si>
  <si>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</si>
  <si>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</si>
  <si>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</si>
  <si>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</si>
  <si>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</si>
  <si>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</si>
  <si>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</si>
  <si>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</si>
  <si>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</si>
  <si>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</si>
  <si>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</si>
  <si>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</si>
  <si>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</si>
  <si>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</si>
  <si>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</si>
  <si>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</si>
  <si>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</si>
  <si>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</si>
  <si>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</si>
  <si>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</si>
  <si>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</si>
  <si>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</si>
  <si>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</si>
  <si>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</si>
  <si>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</si>
  <si>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</si>
  <si>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</si>
  <si>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</si>
  <si>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</si>
  <si>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</si>
  <si>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</si>
  <si>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</si>
  <si>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</si>
  <si>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</si>
  <si>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</si>
  <si>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</si>
  <si>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</si>
  <si>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</si>
  <si>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</si>
  <si>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</si>
  <si>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</si>
  <si>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</si>
  <si>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</si>
  <si>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</si>
  <si>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</si>
  <si>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</si>
  <si>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</si>
  <si>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</si>
  <si>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</si>
  <si>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</si>
  <si>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</si>
  <si>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</si>
  <si>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</si>
  <si>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</si>
  <si>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</si>
  <si>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</si>
  <si>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</si>
  <si>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</si>
  <si>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</si>
  <si>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</si>
  <si>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</si>
  <si>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</si>
  <si>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</si>
  <si>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</si>
  <si>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</si>
  <si>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</si>
  <si>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</si>
  <si>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</si>
  <si>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</si>
  <si>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</si>
  <si>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</si>
  <si>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</si>
  <si>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</si>
  <si>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</si>
  <si>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</si>
  <si>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</si>
  <si>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</si>
  <si>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</si>
  <si>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</si>
  <si>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</si>
  <si>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</si>
  <si>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</si>
  <si>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</si>
  <si>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</si>
  <si>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</si>
  <si>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</si>
  <si>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</si>
  <si>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</si>
  <si>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</si>
  <si>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</si>
  <si>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</si>
  <si>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</si>
  <si>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</si>
  <si>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</si>
  <si>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</si>
  <si>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</si>
  <si>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</si>
  <si>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</si>
  <si>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</si>
  <si>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</si>
  <si>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</si>
  <si>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</si>
  <si>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</si>
  <si>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</si>
  <si>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</si>
  <si>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</si>
  <si>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</si>
  <si>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</si>
  <si>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</si>
  <si>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</si>
  <si>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</si>
  <si>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</si>
  <si>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</si>
  <si>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</si>
  <si>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</si>
  <si>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</si>
  <si>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</si>
  <si>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</si>
  <si>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</si>
  <si>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</si>
  <si>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</si>
  <si>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</si>
  <si>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</si>
  <si>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</si>
  <si>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</si>
  <si>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</si>
  <si>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</si>
  <si>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</si>
  <si>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</si>
  <si>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</si>
  <si>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</si>
  <si>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</si>
  <si>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</si>
  <si>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</si>
  <si>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</si>
  <si>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</si>
  <si>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</si>
  <si>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</si>
  <si>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</si>
  <si>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</si>
  <si>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</si>
  <si>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</si>
  <si>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</si>
  <si>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</si>
  <si>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</si>
  <si>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</si>
  <si>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</si>
  <si>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</si>
  <si>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</si>
  <si>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</si>
  <si>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</si>
  <si>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</si>
  <si>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</si>
  <si>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</si>
  <si>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</si>
  <si>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</si>
  <si>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</si>
  <si>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</si>
  <si>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</si>
  <si>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</si>
  <si>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</si>
  <si>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</si>
  <si>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</si>
  <si>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</si>
  <si>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</si>
  <si>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</si>
  <si>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</si>
  <si>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</si>
  <si>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</si>
  <si>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</si>
  <si>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</si>
  <si>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</si>
  <si>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</si>
  <si>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</si>
  <si>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</si>
  <si>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</si>
  <si>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</si>
  <si>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</si>
  <si>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</si>
  <si>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</si>
  <si>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</si>
  <si>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</si>
  <si>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</si>
  <si>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</si>
  <si>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</si>
  <si>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</si>
  <si>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</si>
  <si>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</si>
  <si>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</si>
  <si>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</si>
  <si>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</si>
  <si>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</si>
  <si>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</si>
  <si>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</si>
  <si>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</si>
  <si>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</si>
  <si>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</si>
  <si>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</si>
  <si>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</si>
  <si>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</si>
  <si>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</si>
  <si>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</si>
  <si>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</si>
  <si>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</si>
  <si>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</si>
  <si>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</si>
  <si>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</si>
  <si>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</si>
  <si>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</si>
  <si>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</si>
  <si>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</si>
  <si>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</si>
  <si>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</si>
  <si>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</si>
  <si>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</si>
  <si>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</si>
  <si>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</si>
  <si>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</si>
  <si>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</si>
  <si>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</si>
  <si>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</si>
  <si>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</si>
  <si>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</si>
  <si>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</si>
  <si>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</si>
  <si>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</si>
  <si>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</si>
  <si>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</si>
  <si>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</si>
  <si>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</si>
  <si>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</si>
  <si>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</si>
  <si>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</si>
  <si>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</si>
  <si>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</si>
  <si>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</si>
  <si>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</si>
  <si>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</si>
  <si>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</si>
  <si>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</si>
  <si>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</si>
  <si>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</si>
  <si>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</si>
  <si>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</si>
  <si>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</si>
  <si>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</si>
  <si>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</si>
  <si>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</si>
  <si>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</si>
  <si>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</si>
  <si>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</si>
  <si>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</si>
  <si>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</si>
  <si>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</si>
  <si>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</si>
  <si>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</si>
  <si>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</si>
  <si>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</si>
  <si>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</si>
  <si>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</si>
  <si>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</si>
  <si>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</si>
  <si>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</si>
  <si>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</si>
  <si>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</si>
  <si>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</si>
  <si>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</si>
  <si>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</si>
  <si>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</si>
  <si>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</si>
  <si>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</si>
  <si>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</si>
  <si>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</si>
  <si>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</si>
  <si>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</si>
  <si>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</si>
  <si>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</si>
  <si>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</si>
  <si>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</si>
  <si>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</si>
  <si>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</si>
  <si>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</si>
  <si>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</si>
  <si>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</si>
  <si>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</si>
  <si>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</si>
  <si>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</si>
  <si>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</si>
  <si>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</si>
  <si>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</si>
  <si>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</si>
  <si>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</si>
  <si>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</si>
  <si>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</si>
  <si>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</si>
  <si>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</si>
  <si>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</si>
  <si>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</si>
  <si>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</si>
  <si>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</si>
  <si>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</si>
  <si>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</si>
  <si>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</si>
  <si>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</si>
  <si>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</si>
  <si>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</si>
  <si>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</si>
  <si>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</si>
  <si>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</si>
  <si>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</si>
  <si>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</si>
  <si>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</si>
  <si>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</si>
  <si>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</si>
  <si>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</si>
  <si>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</si>
  <si>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</si>
  <si>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</si>
  <si>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</si>
  <si>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</si>
  <si>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</si>
  <si>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</si>
  <si>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</si>
  <si>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</si>
  <si>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</si>
  <si>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</si>
  <si>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</si>
  <si>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</si>
  <si>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</si>
  <si>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</si>
  <si>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</si>
  <si>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</si>
  <si>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</si>
  <si>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</si>
  <si>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</si>
  <si>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</si>
  <si>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</si>
  <si>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</si>
  <si>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</si>
  <si>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</si>
  <si>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</si>
  <si>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</si>
  <si>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</si>
  <si>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</si>
  <si>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</si>
  <si>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</si>
  <si>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</si>
  <si>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</si>
  <si>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</si>
  <si>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</si>
  <si>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</si>
  <si>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</si>
  <si>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</si>
  <si>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</si>
  <si>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</si>
  <si>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</si>
  <si>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</si>
  <si>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</si>
  <si>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</si>
  <si>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</si>
  <si>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</si>
  <si>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</si>
  <si>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</si>
  <si>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</si>
  <si>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</si>
  <si>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</si>
  <si>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</si>
  <si>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</si>
  <si>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</si>
  <si>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</si>
  <si>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</si>
  <si>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</si>
  <si>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</si>
  <si>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</si>
  <si>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</si>
  <si>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</si>
  <si>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</si>
  <si>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</si>
  <si>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</si>
  <si>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</si>
  <si>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</si>
  <si>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</si>
  <si>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</si>
  <si>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</si>
  <si>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</si>
  <si>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</si>
  <si>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</si>
  <si>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</si>
  <si>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</si>
  <si>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</si>
  <si>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</si>
  <si>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</si>
  <si>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</si>
  <si>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</si>
  <si>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</si>
  <si>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</si>
  <si>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</si>
  <si>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</si>
  <si>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</si>
  <si>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</si>
  <si>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</si>
  <si>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</si>
  <si>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</si>
  <si>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</si>
  <si>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</si>
  <si>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</si>
  <si>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</si>
  <si>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</si>
  <si>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</si>
  <si>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</si>
  <si>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</si>
  <si>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</si>
  <si>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</si>
  <si>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</si>
  <si>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</si>
  <si>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</si>
  <si>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</si>
  <si>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</si>
  <si>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</si>
  <si>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</si>
  <si>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</si>
  <si>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</si>
  <si>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</si>
  <si>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</si>
  <si>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</si>
  <si>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</si>
  <si>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</si>
  <si>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</si>
  <si>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</si>
  <si>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</si>
  <si>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</si>
  <si>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</si>
  <si>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</si>
  <si>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</si>
  <si>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</si>
  <si>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</si>
  <si>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</si>
  <si>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</si>
  <si>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</si>
  <si>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</si>
  <si>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</si>
  <si>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</si>
  <si>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</si>
  <si>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</si>
  <si>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</si>
  <si>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</si>
  <si>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</si>
  <si>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</si>
  <si>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</si>
  <si>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</si>
  <si>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</si>
  <si>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</si>
  <si>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</si>
  <si>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</si>
  <si>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</si>
  <si>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</si>
  <si>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</si>
  <si>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</si>
  <si>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</si>
  <si>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</si>
  <si>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</si>
  <si>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</si>
  <si>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</si>
  <si>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</si>
  <si>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</si>
  <si>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</si>
  <si>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</si>
  <si>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</si>
  <si>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</si>
  <si>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</si>
  <si>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</si>
  <si>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</si>
  <si>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</si>
  <si>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</si>
  <si>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</si>
  <si>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</si>
  <si>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</si>
  <si>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</si>
  <si>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</si>
  <si>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</si>
  <si>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</si>
  <si>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</si>
  <si>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</si>
  <si>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</si>
  <si>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</si>
  <si>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</si>
  <si>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</si>
  <si>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</si>
  <si>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</si>
  <si>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</si>
  <si>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</si>
  <si>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</si>
  <si>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</si>
  <si>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</si>
  <si>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</si>
  <si>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</si>
  <si>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</si>
  <si>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</si>
  <si>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</si>
  <si>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</si>
  <si>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</si>
  <si>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</si>
  <si>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</si>
  <si>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</si>
  <si>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</si>
  <si>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</si>
  <si>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</si>
  <si>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</si>
  <si>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</si>
  <si>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</si>
  <si>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</si>
  <si>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</si>
  <si>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</si>
  <si>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</si>
  <si>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</si>
  <si>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</si>
  <si>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</si>
  <si>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</si>
  <si>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</si>
  <si>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</si>
  <si>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</si>
  <si>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</si>
  <si>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</si>
  <si>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</si>
  <si>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</si>
  <si>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</si>
  <si>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</si>
  <si>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</si>
  <si>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</si>
  <si>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</si>
  <si>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</si>
  <si>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</si>
  <si>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</si>
  <si>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</si>
  <si>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</si>
  <si>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</si>
  <si>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</si>
  <si>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</si>
  <si>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</si>
  <si>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</si>
  <si>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</si>
  <si>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</si>
  <si>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</si>
  <si>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</si>
  <si>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</si>
  <si>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</si>
  <si>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</si>
  <si>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</si>
  <si>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</si>
  <si>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</si>
  <si>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</si>
  <si>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</si>
  <si>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</si>
  <si>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</si>
  <si>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</si>
  <si>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</si>
  <si>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</si>
  <si>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</si>
  <si>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</si>
  <si>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</si>
  <si>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</si>
  <si>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</si>
  <si>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</si>
  <si>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</si>
  <si>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</si>
  <si>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</si>
  <si>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</si>
  <si>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</si>
  <si>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</si>
  <si>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</si>
  <si>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</si>
  <si>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</si>
  <si>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</si>
  <si>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</si>
  <si>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</si>
  <si>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</si>
  <si>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</si>
  <si>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</si>
  <si>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</si>
  <si>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</si>
  <si>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</si>
  <si>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</si>
  <si>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</si>
  <si>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</si>
  <si>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</si>
  <si>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</si>
  <si>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</si>
  <si>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</si>
  <si>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</si>
  <si>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</si>
  <si>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</si>
  <si>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</si>
  <si>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</si>
  <si>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</si>
  <si>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</si>
  <si>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</si>
  <si>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</si>
  <si>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</si>
  <si>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</si>
  <si>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</si>
  <si>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</si>
  <si>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</si>
  <si>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</si>
  <si>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</si>
  <si>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</si>
  <si>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</si>
  <si>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</si>
  <si>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</si>
  <si>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</si>
  <si>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</si>
  <si>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</si>
  <si>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</si>
  <si>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</si>
  <si>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</si>
  <si>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</si>
  <si>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</si>
  <si>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</si>
  <si>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</si>
  <si>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</si>
  <si>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</si>
  <si>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</si>
  <si>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</si>
  <si>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</si>
  <si>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</si>
  <si>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</si>
  <si>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</si>
  <si>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</si>
  <si>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</si>
  <si>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</si>
  <si>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</si>
  <si>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</si>
  <si>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</si>
  <si>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</si>
  <si>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</si>
  <si>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</si>
  <si>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</si>
  <si>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</si>
  <si>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</si>
  <si>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</si>
  <si>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</si>
  <si>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</si>
  <si>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</si>
  <si>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</si>
  <si>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</si>
  <si>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</si>
  <si>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</si>
  <si>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</si>
  <si>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</si>
  <si>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</si>
  <si>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</si>
  <si>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</si>
  <si>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</si>
  <si>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</si>
  <si>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</si>
  <si>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</si>
  <si>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</si>
  <si>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</si>
  <si>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</si>
  <si>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</si>
  <si>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</si>
  <si>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</si>
  <si>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</si>
  <si>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</si>
  <si>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</si>
  <si>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</si>
  <si>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</si>
  <si>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</si>
  <si>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</si>
  <si>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</si>
  <si>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</si>
  <si>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</si>
  <si>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</si>
  <si>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</si>
  <si>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</si>
  <si>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</si>
  <si>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</si>
  <si>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</si>
  <si>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</si>
  <si>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</si>
  <si>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</si>
  <si>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</si>
  <si>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</si>
  <si>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</si>
  <si>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</si>
  <si>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</si>
  <si>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</si>
  <si>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</si>
  <si>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</si>
  <si>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</si>
  <si>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</si>
  <si>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</si>
  <si>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</si>
  <si>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</si>
  <si>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</si>
  <si>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</si>
  <si>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</si>
  <si>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</si>
  <si>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</si>
  <si>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</si>
  <si>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</si>
  <si>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</si>
  <si>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</si>
  <si>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</si>
  <si>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</si>
  <si>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</si>
  <si>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</si>
  <si>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</si>
  <si>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</si>
  <si>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</si>
  <si>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</si>
  <si>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</si>
  <si>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</si>
  <si>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</si>
  <si>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</si>
  <si>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</si>
  <si>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</si>
  <si>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</si>
  <si>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</si>
  <si>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</si>
  <si>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</si>
  <si>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</si>
  <si>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</si>
  <si>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</si>
  <si>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</si>
  <si>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</si>
  <si>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</si>
  <si>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</si>
  <si>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</si>
  <si>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</si>
  <si>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</si>
  <si>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</si>
  <si>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</si>
  <si>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</si>
  <si>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</si>
  <si>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</si>
  <si>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</si>
  <si>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</si>
  <si>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</si>
  <si>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</si>
  <si>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</si>
  <si>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</si>
  <si>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</si>
  <si>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</si>
  <si>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</si>
  <si>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</si>
  <si>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</si>
  <si>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</si>
  <si>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</si>
  <si>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</si>
  <si>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</si>
  <si>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</si>
  <si>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</si>
  <si>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</si>
  <si>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</si>
  <si>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</si>
  <si>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</si>
  <si>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</si>
  <si>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</si>
  <si>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</si>
  <si>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</si>
  <si>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</si>
  <si>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</si>
  <si>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</si>
  <si>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</si>
  <si>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</si>
  <si>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</si>
  <si>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</si>
  <si>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</si>
  <si>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</si>
  <si>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</si>
  <si>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</si>
  <si>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</si>
  <si>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</si>
  <si>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</si>
  <si>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</si>
  <si>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</si>
  <si>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</si>
  <si>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</si>
  <si>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</si>
  <si>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</si>
  <si>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</si>
  <si>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</si>
  <si>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</si>
  <si>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</si>
  <si>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</si>
  <si>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</si>
  <si>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</si>
  <si>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</si>
  <si>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</si>
  <si>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</si>
  <si>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</si>
  <si>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</si>
  <si>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</si>
  <si>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</si>
  <si>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</si>
  <si>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</si>
  <si>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</si>
  <si>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</si>
  <si>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</si>
  <si>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</si>
  <si>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</si>
  <si>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</si>
  <si>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</si>
  <si>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</si>
  <si>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</si>
  <si>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</si>
  <si>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</si>
  <si>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</si>
  <si>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</si>
  <si>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</si>
  <si>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</si>
  <si>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</si>
  <si>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</si>
  <si>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</si>
  <si>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</si>
  <si>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</si>
  <si>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</si>
  <si>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</si>
  <si>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</si>
  <si>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</si>
  <si>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</si>
  <si>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</si>
  <si>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</si>
  <si>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</si>
  <si>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</si>
  <si>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</si>
  <si>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</si>
  <si>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</si>
  <si>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</si>
  <si>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</si>
  <si>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</si>
  <si>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</si>
  <si>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</si>
  <si>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</si>
  <si>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</si>
  <si>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</si>
  <si>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</si>
  <si>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</si>
  <si>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</si>
  <si>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</si>
  <si>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</si>
  <si>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</si>
  <si>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</si>
  <si>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</si>
  <si>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</si>
  <si>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</si>
  <si>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</si>
  <si>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</si>
  <si>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</si>
  <si>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</si>
  <si>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</si>
  <si>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</si>
  <si>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</si>
  <si>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</si>
  <si>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</si>
  <si>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</si>
  <si>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</si>
  <si>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</si>
  <si>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</si>
  <si>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</si>
  <si>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</si>
  <si>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</si>
  <si>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</si>
  <si>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</si>
  <si>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</si>
  <si>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</si>
  <si>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</si>
  <si>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</si>
  <si>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</si>
  <si>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</si>
  <si>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</si>
  <si>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</si>
  <si>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</si>
  <si>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</si>
  <si>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</si>
  <si>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</si>
  <si>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</si>
  <si>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</si>
  <si>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</si>
  <si>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</si>
  <si>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</si>
  <si>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</si>
  <si>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</si>
  <si>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</si>
  <si>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</si>
  <si>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</si>
  <si>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</si>
  <si>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</si>
  <si>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</si>
  <si>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</si>
  <si>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</si>
  <si>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</si>
  <si>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</si>
  <si>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</si>
  <si>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</si>
  <si>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</si>
  <si>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</si>
  <si>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</si>
  <si>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</si>
  <si>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</si>
  <si>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</si>
  <si>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</si>
  <si>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</si>
  <si>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</si>
  <si>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</si>
  <si>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</si>
  <si>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</si>
  <si>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</si>
  <si>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</si>
  <si>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</si>
  <si>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</si>
  <si>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</si>
  <si>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</si>
  <si>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</si>
  <si>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</si>
  <si>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</si>
  <si>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</si>
  <si>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</si>
  <si>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</si>
  <si>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</si>
  <si>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</si>
  <si>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</si>
  <si>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</si>
  <si>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</si>
  <si>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</si>
  <si>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</si>
  <si>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</si>
  <si>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</si>
  <si>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</si>
  <si>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</si>
  <si>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</si>
  <si>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</si>
  <si>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</si>
  <si>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</si>
  <si>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</si>
  <si>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</si>
  <si>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</si>
  <si>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</si>
  <si>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</si>
  <si>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</si>
  <si>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</si>
  <si>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</si>
  <si>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</si>
  <si>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</si>
  <si>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</si>
  <si>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</si>
  <si>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</si>
  <si>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</si>
  <si>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</si>
  <si>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</si>
  <si>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</si>
  <si>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</si>
  <si>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</si>
  <si>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</si>
  <si>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</si>
  <si>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</si>
  <si>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</si>
  <si>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</si>
  <si>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</si>
  <si>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</si>
  <si>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</si>
  <si>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</si>
  <si>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</si>
  <si>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</si>
  <si>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</si>
  <si>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</si>
  <si>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</si>
  <si>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</si>
  <si>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</si>
  <si>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</si>
  <si>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</si>
  <si>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</si>
  <si>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</si>
  <si>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</si>
  <si>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</si>
  <si>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</si>
  <si>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</si>
  <si>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</si>
  <si>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</si>
  <si>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</si>
  <si>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</si>
  <si>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</si>
  <si>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</si>
  <si>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</si>
  <si>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</si>
  <si>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</si>
  <si>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</si>
  <si>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</si>
  <si>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</si>
  <si>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</si>
  <si>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</si>
  <si>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</si>
  <si>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</si>
  <si>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</si>
  <si>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</si>
  <si>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</si>
  <si>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</si>
  <si>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</si>
  <si>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</si>
  <si>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</si>
  <si>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</si>
  <si>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</si>
  <si>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</si>
  <si>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</si>
  <si>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</si>
  <si>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</si>
  <si>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</si>
  <si>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</si>
  <si>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</si>
  <si>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</si>
  <si>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</si>
  <si>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</si>
  <si>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</si>
  <si>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</si>
  <si>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</si>
  <si>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</si>
  <si>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</si>
  <si>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</si>
  <si>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</si>
  <si>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</si>
  <si>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</si>
  <si>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</si>
  <si>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</si>
  <si>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</si>
  <si>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</si>
  <si>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</si>
  <si>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</si>
  <si>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</si>
  <si>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</si>
  <si>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</si>
  <si>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</si>
  <si>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</si>
  <si>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</si>
  <si>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</si>
  <si>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</si>
  <si>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</si>
  <si>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</si>
  <si>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</si>
  <si>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</si>
  <si>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</si>
  <si>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</si>
  <si>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</si>
  <si>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</si>
  <si>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</si>
  <si>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</si>
  <si>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</si>
  <si>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</si>
  <si>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</si>
  <si>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</si>
  <si>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</si>
  <si>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</si>
  <si>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</si>
  <si>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</si>
  <si>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</si>
  <si>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</si>
  <si>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</si>
  <si>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</si>
  <si>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</si>
  <si>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</si>
  <si>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</si>
  <si>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</si>
  <si>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</si>
  <si>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</si>
  <si>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</si>
  <si>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</si>
  <si>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</si>
  <si>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</si>
  <si>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</si>
  <si>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</si>
  <si>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</si>
  <si>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</si>
  <si>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</si>
  <si>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</si>
  <si>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</si>
  <si>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</si>
  <si>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</si>
  <si>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</si>
  <si>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</si>
  <si>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</si>
  <si>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</si>
  <si>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</si>
  <si>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</si>
  <si>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</si>
  <si>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</si>
  <si>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</si>
  <si>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</si>
  <si>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</si>
  <si>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</si>
  <si>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</si>
  <si>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</si>
  <si>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</si>
  <si>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</si>
  <si>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</si>
  <si>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</si>
  <si>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</si>
  <si>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</si>
  <si>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</si>
  <si>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</si>
  <si>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</si>
  <si>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</si>
  <si>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</si>
  <si>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</si>
  <si>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</si>
  <si>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</si>
  <si>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</si>
  <si>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</si>
  <si>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</si>
  <si>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</si>
  <si>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</si>
  <si>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</si>
  <si>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</si>
  <si>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</si>
  <si>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</si>
  <si>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</si>
  <si>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</si>
  <si>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</si>
  <si>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</si>
  <si>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</si>
  <si>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</si>
  <si>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</si>
  <si>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</si>
  <si>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</si>
  <si>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</si>
  <si>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</si>
  <si>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</si>
  <si>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</si>
  <si>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</si>
  <si>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</si>
  <si>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</si>
  <si>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</si>
  <si>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</si>
  <si>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</si>
  <si>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</si>
  <si>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</si>
  <si>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</si>
  <si>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</si>
  <si>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</si>
  <si>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</si>
  <si>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</si>
  <si>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</si>
  <si>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</si>
  <si>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</si>
  <si>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</si>
  <si>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</si>
  <si>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</si>
  <si>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</si>
  <si>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</si>
  <si>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</si>
  <si>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</si>
  <si>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</si>
  <si>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</si>
  <si>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</si>
  <si>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</si>
  <si>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</si>
  <si>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</si>
  <si>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</si>
  <si>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</si>
  <si>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</si>
  <si>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</si>
  <si>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</si>
  <si>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</si>
  <si>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</si>
  <si>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</si>
  <si>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</si>
  <si>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</si>
  <si>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</si>
  <si>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</si>
  <si>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</si>
  <si>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</si>
  <si>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</si>
  <si>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</si>
  <si>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</si>
  <si>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</si>
  <si>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</si>
  <si>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</si>
  <si>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</si>
  <si>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</si>
  <si>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</si>
  <si>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</si>
  <si>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</si>
  <si>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</si>
  <si>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</si>
  <si>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</si>
  <si>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</si>
  <si>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</si>
  <si>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</si>
  <si>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</si>
  <si>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</si>
  <si>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</si>
  <si>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</si>
  <si>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</si>
  <si>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</si>
  <si>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</si>
  <si>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</si>
  <si>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</si>
  <si>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</si>
  <si>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</si>
  <si>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</si>
  <si>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</si>
  <si>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</si>
  <si>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</si>
  <si>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</si>
  <si>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</si>
  <si>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</si>
  <si>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</si>
  <si>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</si>
  <si>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</si>
  <si>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</si>
  <si>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</si>
  <si>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</si>
  <si>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</si>
  <si>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</si>
  <si>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</si>
  <si>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</si>
  <si>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</si>
  <si>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</si>
  <si>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</si>
  <si>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</si>
  <si>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</si>
  <si>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</si>
  <si>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</si>
  <si>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</si>
  <si>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</si>
  <si>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</si>
  <si>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</si>
  <si>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</si>
  <si>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</si>
  <si>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</si>
  <si>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</si>
  <si>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</si>
  <si>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</si>
  <si>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</si>
  <si>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</si>
  <si>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</si>
  <si>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</si>
  <si>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</si>
  <si>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</si>
  <si>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</si>
  <si>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</si>
  <si>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</si>
  <si>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</si>
  <si>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</si>
  <si>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</si>
  <si>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</si>
  <si>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</si>
  <si>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</si>
  <si>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</si>
  <si>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</si>
  <si>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</si>
  <si>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</si>
  <si>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</si>
  <si>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</si>
  <si>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</si>
  <si>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</si>
  <si>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</si>
  <si>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</si>
  <si>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</si>
  <si>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</si>
  <si>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</si>
  <si>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</si>
  <si>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</si>
  <si>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</si>
  <si>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</si>
  <si>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</si>
  <si>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</si>
  <si>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</si>
  <si>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</si>
  <si>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</si>
  <si>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</si>
  <si>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</si>
  <si>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</si>
  <si>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</si>
  <si>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</si>
  <si>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</si>
  <si>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</si>
  <si>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</si>
  <si>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</si>
  <si>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</si>
  <si>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</si>
  <si>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</si>
  <si>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</si>
  <si>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</si>
  <si>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</si>
  <si>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</si>
  <si>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</si>
  <si>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</si>
  <si>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</si>
  <si>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</si>
  <si>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</si>
  <si>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</si>
  <si>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</si>
  <si>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</si>
  <si>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</si>
  <si>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</si>
  <si>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</si>
  <si>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</si>
  <si>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</si>
  <si>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</si>
  <si>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</si>
  <si>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</si>
  <si>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</si>
  <si>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</si>
  <si>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</si>
  <si>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</si>
  <si>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</si>
  <si>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</si>
  <si>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</si>
  <si>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</si>
  <si>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</si>
  <si>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</si>
  <si>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</si>
  <si>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</si>
  <si>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</si>
  <si>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</si>
  <si>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</si>
  <si>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</si>
  <si>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</si>
  <si>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</si>
  <si>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</si>
  <si>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</si>
  <si>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</si>
  <si>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</si>
  <si>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</si>
  <si>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</si>
  <si>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</si>
  <si>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</si>
  <si>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</si>
  <si>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</si>
  <si>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</si>
  <si>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</si>
  <si>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</si>
  <si>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</si>
  <si>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</si>
  <si>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</si>
  <si>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</si>
  <si>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</si>
  <si>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</si>
  <si>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</si>
  <si>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</si>
  <si>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</si>
  <si>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</si>
  <si>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</si>
  <si>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</si>
  <si>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</si>
  <si>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</si>
  <si>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</si>
  <si>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</si>
  <si>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</si>
  <si>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</si>
  <si>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</si>
  <si>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</si>
  <si>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</si>
  <si>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</si>
  <si>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</si>
  <si>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</si>
  <si>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</si>
  <si>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</si>
  <si>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</si>
  <si>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</si>
  <si>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</si>
  <si>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</si>
  <si>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</si>
  <si>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</si>
  <si>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</si>
  <si>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</si>
  <si>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</si>
  <si>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</si>
  <si>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</si>
  <si>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</si>
  <si>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</si>
  <si>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</si>
  <si>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</si>
  <si>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</si>
  <si>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</si>
  <si>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</si>
  <si>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</si>
  <si>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</si>
  <si>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</si>
  <si>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</si>
  <si>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</si>
  <si>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</si>
  <si>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</si>
  <si>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</si>
  <si>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</si>
  <si>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</si>
  <si>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</si>
  <si>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</si>
  <si>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</si>
  <si>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</si>
  <si>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</si>
  <si>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</si>
  <si>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</si>
  <si>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</si>
  <si>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</si>
  <si>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</si>
  <si>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</si>
  <si>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</si>
  <si>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</si>
  <si>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</si>
  <si>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</si>
  <si>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</si>
  <si>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</si>
  <si>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</si>
  <si>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</si>
  <si>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</si>
  <si>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</si>
  <si>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</si>
  <si>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</si>
  <si>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</si>
  <si>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</si>
  <si>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</si>
  <si>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</si>
  <si>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</si>
  <si>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</si>
  <si>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</si>
  <si>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</si>
  <si>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</si>
  <si>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</si>
  <si>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</si>
  <si>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</si>
  <si>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</si>
  <si>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</si>
  <si>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</si>
  <si>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</si>
  <si>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</si>
  <si>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</si>
  <si>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</si>
  <si>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</si>
  <si>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</si>
  <si>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</si>
  <si>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</si>
  <si>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</si>
  <si>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</si>
  <si>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</si>
  <si>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</si>
  <si>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</si>
  <si>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</si>
  <si>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</si>
  <si>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</si>
  <si>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</si>
  <si>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</si>
  <si>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</si>
  <si>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</si>
  <si>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</si>
  <si>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</si>
  <si>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</si>
  <si>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</si>
  <si>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</si>
  <si>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</si>
  <si>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</si>
  <si>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</si>
  <si>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</si>
  <si>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</si>
  <si>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</si>
  <si>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</si>
  <si>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</si>
  <si>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</si>
  <si>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</si>
  <si>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</si>
  <si>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</si>
  <si>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</si>
  <si>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</si>
  <si>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</si>
  <si>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</si>
  <si>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</si>
  <si>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</si>
  <si>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</si>
  <si>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</si>
  <si>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</si>
  <si>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</si>
  <si>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</si>
  <si>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</si>
  <si>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</si>
  <si>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</si>
  <si>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</si>
  <si>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</si>
  <si>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</si>
  <si>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</si>
  <si>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</si>
  <si>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</si>
  <si>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</si>
  <si>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</si>
  <si>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</si>
  <si>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</si>
  <si>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</si>
  <si>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</si>
  <si>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</si>
  <si>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</si>
  <si>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</si>
  <si>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</si>
  <si>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</si>
  <si>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</si>
  <si>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</si>
  <si>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</si>
  <si>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</si>
  <si>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</si>
  <si>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</si>
  <si>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</si>
  <si>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</si>
  <si>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</si>
  <si>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</si>
  <si>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</si>
  <si>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</si>
  <si>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</si>
  <si>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</si>
  <si>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</si>
  <si>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</si>
  <si>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</si>
  <si>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</si>
  <si>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</si>
  <si>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</si>
  <si>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</si>
  <si>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</si>
  <si>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</si>
  <si>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</si>
  <si>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</si>
  <si>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</si>
  <si>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</si>
  <si>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</si>
  <si>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</si>
  <si>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</si>
  <si>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</si>
  <si>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</si>
  <si>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</si>
  <si>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</si>
  <si>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</si>
  <si>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</si>
  <si>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</si>
  <si>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</si>
  <si>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</si>
  <si>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</si>
  <si>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</si>
  <si>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</si>
  <si>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</si>
  <si>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</si>
  <si>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</si>
  <si>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</si>
  <si>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</si>
  <si>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</si>
  <si>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</si>
  <si>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</si>
  <si>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</si>
  <si>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</si>
  <si>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</si>
  <si>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</si>
  <si>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</si>
  <si>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</si>
  <si>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</si>
  <si>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</si>
  <si>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</si>
  <si>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</si>
  <si>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</si>
  <si>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</si>
  <si>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</si>
  <si>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</si>
  <si>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</si>
  <si>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</si>
  <si>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</si>
  <si>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</si>
  <si>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</si>
  <si>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</si>
  <si>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</si>
  <si>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</si>
  <si>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</si>
  <si>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</si>
  <si>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</si>
  <si>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</si>
  <si>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</si>
  <si>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</si>
  <si>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</si>
  <si>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</si>
  <si>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</si>
  <si>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</si>
  <si>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</si>
  <si>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</si>
  <si>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</si>
  <si>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</si>
  <si>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</si>
  <si>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</si>
  <si>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</si>
  <si>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</si>
  <si>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</si>
  <si>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</si>
  <si>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</si>
  <si>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</si>
  <si>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</si>
  <si>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</si>
  <si>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</si>
  <si>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</si>
  <si>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</si>
  <si>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</si>
  <si>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</si>
  <si>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</si>
  <si>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</si>
  <si>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</si>
  <si>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</si>
  <si>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</si>
  <si>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</si>
  <si>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</si>
  <si>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</si>
  <si>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</si>
  <si>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</si>
  <si>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</si>
  <si>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</si>
  <si>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</si>
  <si>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</si>
  <si>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</si>
  <si>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</si>
  <si>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</si>
  <si>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</si>
  <si>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</si>
  <si>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</si>
  <si>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</si>
  <si>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</si>
  <si>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</si>
  <si>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</si>
  <si>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</si>
  <si>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</si>
  <si>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</si>
  <si>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</si>
  <si>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</si>
  <si>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</si>
  <si>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</si>
  <si>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</si>
  <si>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</si>
  <si>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</si>
  <si>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</si>
  <si>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</si>
  <si>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</si>
  <si>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</si>
  <si>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</si>
  <si>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</si>
  <si>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</si>
  <si>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</si>
  <si>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</si>
  <si>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</si>
  <si>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</si>
  <si>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</si>
  <si>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</si>
  <si>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</si>
  <si>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</si>
  <si>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</si>
  <si>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</si>
  <si>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</si>
  <si>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</si>
  <si>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</si>
  <si>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</si>
  <si>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</si>
  <si>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</si>
  <si>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</si>
  <si>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</si>
  <si>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</si>
  <si>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</si>
  <si>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</si>
  <si>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</si>
  <si>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</si>
  <si>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</si>
  <si>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</si>
  <si>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</si>
  <si>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</si>
  <si>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</si>
  <si>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</si>
  <si>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</si>
  <si>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</si>
  <si>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</si>
  <si>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</si>
  <si>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</si>
  <si>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</si>
  <si>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</si>
  <si>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</si>
  <si>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</si>
  <si>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</si>
  <si>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</si>
  <si>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</si>
  <si>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</si>
  <si>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</si>
  <si>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</si>
  <si>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</si>
  <si>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</si>
  <si>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</si>
  <si>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</si>
  <si>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</si>
  <si>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</si>
  <si>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</si>
  <si>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</si>
  <si>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</si>
  <si>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</si>
  <si>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</si>
  <si>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</si>
  <si>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</si>
  <si>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</si>
  <si>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</si>
  <si>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</si>
  <si>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</si>
  <si>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</si>
  <si>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</si>
  <si>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</si>
  <si>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</si>
  <si>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</si>
  <si>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</si>
  <si>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</si>
  <si>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</si>
  <si>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</si>
  <si>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</si>
  <si>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</si>
  <si>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</si>
  <si>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</si>
  <si>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</si>
  <si>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</si>
  <si>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</si>
  <si>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</si>
  <si>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</si>
  <si>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</si>
  <si>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</si>
  <si>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</si>
  <si>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</si>
  <si>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</si>
  <si>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</si>
  <si>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</si>
  <si>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</si>
  <si>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</si>
  <si>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</si>
  <si>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</si>
  <si>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</si>
  <si>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</si>
  <si>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</si>
  <si>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</si>
  <si>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</si>
  <si>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</si>
  <si>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</si>
  <si>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</si>
  <si>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</si>
  <si>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</si>
  <si>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</si>
  <si>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</si>
  <si>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</si>
  <si>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</si>
  <si>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</si>
  <si>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</si>
  <si>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</si>
  <si>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</si>
  <si>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</si>
  <si>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</si>
  <si>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</si>
  <si>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</si>
  <si>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</si>
  <si>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</si>
  <si>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</si>
  <si>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</si>
  <si>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</si>
  <si>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</si>
  <si>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</si>
  <si>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</si>
  <si>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</si>
  <si>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</si>
  <si>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</si>
  <si>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</si>
  <si>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</si>
  <si>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</si>
  <si>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</si>
  <si>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</si>
  <si>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</si>
  <si>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</si>
  <si>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</si>
  <si>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</si>
  <si>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</si>
  <si>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</si>
  <si>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</si>
  <si>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</si>
  <si>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</si>
  <si>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</si>
  <si>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</si>
  <si>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</si>
  <si>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</si>
  <si>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</si>
  <si>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</si>
  <si>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</si>
  <si>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</si>
  <si>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</si>
  <si>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</si>
  <si>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</si>
  <si>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</si>
  <si>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</si>
  <si>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</si>
  <si>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</si>
  <si>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</si>
  <si>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</si>
  <si>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</si>
  <si>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</si>
  <si>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</si>
  <si>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</si>
  <si>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</si>
  <si>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</si>
  <si>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</si>
  <si>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</si>
  <si>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</si>
  <si>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</si>
  <si>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</si>
  <si>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</si>
  <si>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</si>
  <si>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</si>
  <si>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</si>
  <si>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</si>
  <si>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</si>
  <si>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</si>
  <si>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</si>
  <si>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</si>
  <si>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</si>
  <si>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</si>
  <si>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</si>
  <si>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</si>
  <si>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</si>
  <si>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</si>
  <si>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</si>
  <si>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</si>
  <si>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</si>
  <si>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</si>
  <si>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</si>
  <si>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</si>
  <si>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</si>
  <si>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</si>
  <si>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</si>
  <si>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</si>
  <si>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</si>
  <si>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</si>
  <si>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</si>
  <si>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</si>
  <si>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</si>
  <si>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</si>
  <si>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</si>
  <si>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</si>
  <si>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</si>
  <si>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</si>
  <si>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</si>
  <si>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</si>
  <si>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</si>
  <si>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</si>
  <si>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</si>
  <si>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</si>
  <si>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</si>
  <si>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</si>
  <si>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</si>
  <si>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</si>
  <si>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</si>
  <si>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</si>
  <si>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</si>
  <si>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</si>
  <si>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</si>
  <si>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</si>
  <si>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</si>
  <si>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</si>
  <si>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</si>
  <si>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</si>
  <si>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</si>
  <si>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</si>
  <si>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</si>
  <si>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</si>
  <si>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</si>
  <si>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</si>
  <si>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</si>
  <si>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</si>
  <si>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</si>
  <si>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</si>
  <si>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</si>
  <si>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</si>
  <si>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</si>
  <si>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</si>
  <si>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</si>
  <si>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</si>
  <si>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</si>
  <si>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</si>
  <si>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</si>
  <si>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</si>
  <si>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</si>
  <si>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</si>
  <si>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</si>
  <si>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</si>
  <si>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</si>
  <si>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</si>
  <si>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</si>
  <si>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</si>
  <si>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</si>
  <si>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</si>
  <si>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</si>
  <si>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</si>
  <si>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</si>
  <si>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</si>
  <si>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</si>
  <si>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</si>
  <si>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</si>
  <si>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</si>
  <si>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</si>
  <si>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</si>
  <si>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</si>
  <si>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</si>
  <si>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</si>
  <si>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</si>
  <si>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</si>
  <si>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</si>
  <si>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</si>
  <si>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</si>
  <si>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</si>
  <si>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</si>
  <si>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</si>
  <si>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</si>
  <si>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</si>
  <si>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</si>
  <si>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</si>
  <si>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</si>
  <si>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</si>
  <si>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</si>
  <si>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</si>
  <si>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</si>
  <si>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</si>
  <si>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</si>
  <si>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</si>
  <si>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</si>
  <si>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</si>
  <si>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</si>
  <si>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</si>
  <si>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</si>
  <si>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</si>
  <si>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</si>
  <si>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</si>
  <si>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</si>
  <si>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</si>
  <si>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</si>
  <si>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</si>
  <si>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</si>
  <si>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</si>
  <si>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</si>
  <si>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</si>
  <si>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</si>
  <si>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</si>
  <si>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</si>
  <si>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</si>
  <si>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</si>
  <si>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</si>
  <si>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</si>
  <si>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</si>
  <si>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</si>
  <si>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</si>
  <si>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</si>
  <si>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</si>
  <si>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</si>
  <si>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</si>
  <si>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</si>
  <si>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</si>
  <si>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</si>
  <si>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</si>
  <si>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</si>
  <si>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</si>
  <si>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</si>
  <si>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</si>
  <si>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</si>
  <si>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</si>
  <si>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</si>
  <si>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</si>
  <si>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</si>
  <si>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</si>
  <si>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</si>
  <si>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</si>
  <si>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</si>
  <si>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</si>
  <si>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</si>
  <si>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</si>
  <si>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</si>
  <si>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</si>
  <si>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</si>
  <si>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</si>
  <si>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</si>
  <si>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</si>
  <si>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</si>
  <si>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</si>
  <si>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</si>
  <si>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</si>
  <si>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</si>
  <si>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</si>
  <si>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</si>
  <si>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</si>
  <si>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</si>
  <si>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</si>
  <si>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</si>
  <si>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</si>
  <si>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</si>
  <si>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</si>
  <si>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</si>
  <si>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</si>
  <si>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</si>
  <si>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</si>
  <si>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</si>
  <si>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</si>
  <si>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</si>
  <si>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</si>
  <si>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</si>
  <si>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</si>
  <si>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</si>
  <si>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</si>
  <si>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</si>
  <si>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</si>
  <si>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</si>
  <si>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</si>
  <si>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</si>
  <si>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</si>
  <si>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</si>
  <si>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</si>
  <si>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</si>
  <si>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</si>
  <si>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</si>
  <si>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</si>
  <si>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</si>
  <si>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</si>
  <si>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</si>
  <si>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</si>
  <si>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</si>
  <si>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</si>
  <si>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</si>
  <si>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</si>
  <si>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</si>
  <si>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</si>
  <si>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</si>
  <si>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</si>
  <si>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</si>
  <si>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</si>
  <si>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</si>
  <si>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</si>
  <si>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</si>
  <si>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</si>
  <si>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</si>
  <si>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</si>
  <si>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</si>
  <si>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</si>
  <si>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</si>
  <si>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</si>
  <si>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</si>
  <si>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</si>
  <si>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</si>
  <si>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</si>
  <si>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</si>
  <si>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</si>
  <si>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</si>
  <si>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</si>
  <si>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</si>
  <si>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</si>
  <si>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</si>
  <si>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</si>
  <si>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</si>
  <si>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</si>
  <si>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</si>
  <si>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</si>
  <si>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</si>
  <si>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</si>
  <si>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</si>
  <si>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</si>
  <si>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</si>
  <si>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</si>
  <si>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</si>
  <si>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</si>
  <si>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</si>
  <si>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</si>
  <si>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</si>
  <si>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</si>
  <si>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</si>
  <si>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</si>
  <si>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</si>
  <si>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</si>
  <si>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</si>
  <si>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</si>
  <si>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</si>
  <si>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</si>
  <si>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</si>
  <si>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</si>
  <si>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</si>
  <si>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</si>
  <si>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</si>
  <si>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</si>
  <si>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</si>
  <si>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</si>
  <si>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</si>
  <si>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</si>
  <si>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</si>
  <si>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</si>
  <si>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</si>
  <si>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</si>
  <si>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</si>
  <si>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</si>
  <si>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</si>
  <si>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</si>
  <si>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</si>
  <si>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</si>
  <si>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</si>
  <si>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</si>
  <si>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</si>
  <si>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</si>
  <si>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</si>
  <si>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</si>
  <si>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</si>
  <si>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</si>
  <si>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</si>
  <si>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</si>
  <si>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</si>
  <si>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</si>
  <si>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</si>
  <si>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</si>
  <si>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</si>
  <si>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</si>
  <si>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</si>
  <si>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</si>
  <si>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</si>
  <si>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</si>
  <si>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</si>
  <si>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</si>
  <si>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</si>
  <si>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</si>
  <si>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</si>
  <si>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</si>
  <si>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</si>
  <si>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</si>
  <si>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</si>
  <si>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</si>
  <si>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</si>
  <si>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</si>
  <si>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</si>
  <si>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</si>
  <si>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</si>
  <si>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</si>
  <si>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</si>
  <si>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</si>
  <si>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</si>
  <si>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</si>
  <si>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</si>
  <si>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</si>
  <si>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</si>
  <si>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</si>
  <si>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</si>
  <si>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</si>
  <si>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</si>
  <si>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</si>
  <si>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</si>
  <si>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</si>
  <si>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</si>
  <si>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</si>
  <si>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</si>
  <si>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</si>
  <si>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</si>
  <si>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</si>
  <si>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</si>
  <si>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</si>
  <si>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</si>
  <si>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</si>
  <si>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</si>
  <si>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</si>
  <si>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</si>
  <si>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</si>
  <si>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</si>
  <si>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</si>
  <si>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</si>
  <si>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</si>
  <si>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</si>
  <si>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</si>
  <si>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</si>
  <si>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</si>
  <si>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</si>
  <si>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</si>
  <si>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</si>
  <si>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</si>
  <si>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</si>
  <si>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</si>
  <si>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</si>
  <si>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</si>
  <si>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</si>
  <si>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</si>
  <si>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</si>
  <si>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</si>
  <si>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</si>
  <si>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</si>
  <si>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</si>
  <si>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</si>
  <si>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</si>
  <si>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</si>
  <si>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</si>
  <si>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</si>
  <si>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</si>
  <si>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</si>
  <si>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</si>
  <si>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</si>
  <si>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</si>
  <si>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</si>
  <si>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</si>
  <si>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</si>
  <si>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</si>
  <si>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</si>
  <si>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</si>
  <si>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</si>
  <si>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</si>
  <si>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</si>
  <si>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</si>
  <si>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</si>
  <si>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</si>
  <si>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</si>
  <si>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</si>
  <si>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</si>
  <si>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</si>
  <si>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</si>
  <si>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</si>
  <si>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</si>
  <si>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</si>
  <si>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</si>
  <si>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</si>
  <si>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</si>
  <si>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</si>
  <si>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</si>
  <si>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</si>
  <si>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</si>
  <si>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</si>
  <si>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</si>
  <si>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</si>
  <si>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</si>
  <si>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</si>
  <si>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</si>
  <si>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</si>
  <si>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</si>
  <si>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</si>
  <si>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</si>
  <si>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</si>
  <si>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</si>
  <si>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</si>
  <si>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</si>
  <si>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</si>
  <si>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</si>
  <si>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</si>
  <si>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</si>
  <si>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</si>
  <si>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</si>
  <si>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</si>
  <si>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</si>
  <si>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</si>
  <si>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</si>
  <si>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</si>
  <si>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</si>
  <si>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</si>
  <si>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</si>
  <si>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</si>
  <si>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</si>
  <si>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</si>
  <si>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</si>
  <si>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</si>
  <si>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</si>
  <si>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</si>
  <si>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</si>
  <si>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</si>
  <si>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</si>
  <si>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</si>
  <si>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</si>
  <si>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</si>
  <si>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</si>
  <si>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</si>
  <si>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</si>
  <si>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</si>
  <si>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</si>
  <si>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</si>
  <si>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</si>
  <si>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</si>
  <si>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</si>
  <si>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</si>
  <si>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</si>
  <si>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</si>
  <si>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</si>
  <si>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</si>
  <si>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</si>
  <si>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</si>
  <si>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</si>
  <si>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</si>
  <si>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</si>
  <si>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</si>
  <si>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</si>
  <si>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</si>
  <si>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</si>
  <si>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</si>
  <si>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</si>
  <si>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</si>
  <si>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</si>
  <si>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</si>
  <si>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</si>
  <si>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</si>
  <si>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</si>
  <si>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</si>
  <si>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</si>
  <si>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</si>
  <si>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</si>
  <si>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</si>
  <si>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</si>
  <si>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</si>
  <si>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</si>
  <si>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</si>
  <si>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</si>
  <si>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</si>
  <si>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</si>
  <si>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</si>
  <si>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</si>
  <si>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</si>
  <si>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</si>
  <si>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</si>
  <si>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</si>
  <si>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</si>
  <si>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</si>
  <si>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</si>
  <si>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</si>
  <si>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</si>
  <si>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</si>
  <si>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</si>
  <si>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</si>
  <si>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</si>
  <si>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</si>
  <si>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</si>
  <si>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</si>
  <si>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</si>
  <si>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</si>
  <si>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</si>
  <si>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</si>
  <si>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</si>
  <si>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</si>
  <si>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</si>
  <si>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</si>
  <si>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</si>
  <si>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</si>
  <si>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</si>
  <si>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</si>
  <si>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</si>
  <si>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</si>
  <si>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</si>
  <si>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</si>
  <si>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</si>
  <si>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</si>
  <si>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</si>
  <si>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</si>
  <si>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</si>
  <si>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</si>
  <si>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</si>
  <si>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</si>
  <si>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</si>
  <si>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</si>
  <si>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</si>
  <si>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</si>
  <si>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</si>
  <si>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</si>
  <si>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</si>
  <si>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</si>
  <si>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</si>
  <si>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</si>
  <si>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</si>
  <si>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</si>
  <si>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</si>
  <si>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</si>
  <si>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</si>
  <si>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</si>
  <si>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</si>
  <si>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</si>
  <si>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</si>
  <si>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</si>
  <si>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</si>
  <si>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</si>
  <si>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</si>
  <si>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</si>
  <si>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</si>
  <si>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</si>
  <si>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</si>
  <si>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</si>
  <si>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</si>
  <si>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</si>
  <si>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</si>
  <si>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</si>
  <si>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</si>
  <si>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</si>
  <si>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</si>
  <si>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</si>
  <si>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</si>
  <si>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</si>
  <si>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</si>
  <si>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</si>
  <si>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</si>
  <si>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</si>
  <si>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</si>
  <si>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</si>
  <si>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</si>
  <si>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</si>
  <si>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</si>
  <si>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</si>
  <si>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</si>
  <si>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</si>
  <si>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</si>
  <si>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</si>
  <si>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</si>
  <si>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</si>
  <si>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</si>
  <si>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</si>
  <si>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</si>
  <si>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</si>
  <si>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</si>
  <si>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</si>
  <si>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</si>
  <si>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</si>
  <si>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</si>
  <si>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</si>
  <si>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</si>
  <si>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</si>
  <si>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</si>
  <si>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</si>
  <si>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</si>
  <si>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</si>
  <si>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</si>
  <si>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</si>
  <si>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</si>
  <si>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</si>
  <si>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</si>
  <si>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</si>
  <si>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</si>
  <si>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</si>
  <si>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</si>
  <si>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</si>
  <si>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</si>
  <si>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</si>
  <si>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</si>
  <si>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</si>
  <si>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</si>
  <si>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</si>
  <si>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</si>
  <si>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</si>
  <si>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</si>
  <si>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</si>
  <si>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</si>
  <si>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</si>
  <si>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</si>
  <si>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</si>
  <si>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</si>
  <si>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</si>
  <si>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</si>
  <si>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</si>
  <si>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</si>
  <si>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</si>
  <si>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</si>
  <si>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</si>
  <si>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</si>
  <si>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</si>
  <si>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</si>
  <si>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</si>
  <si>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</si>
  <si>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</si>
  <si>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</si>
  <si>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</si>
  <si>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</si>
  <si>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</si>
  <si>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</si>
  <si>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</si>
  <si>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</si>
  <si>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</si>
  <si>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</si>
  <si>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</si>
  <si>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</si>
  <si>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</si>
  <si>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</si>
  <si>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</si>
  <si>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</si>
  <si>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</si>
  <si>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</si>
  <si>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</si>
  <si>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</si>
  <si>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</si>
  <si>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</si>
  <si>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</si>
  <si>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</si>
  <si>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</si>
  <si>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</si>
  <si>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</si>
  <si>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</si>
  <si>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</si>
  <si>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</si>
  <si>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</si>
  <si>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</si>
  <si>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</si>
  <si>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</si>
  <si>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</si>
  <si>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</si>
  <si>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</si>
  <si>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</si>
  <si>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</si>
  <si>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</si>
  <si>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</si>
  <si>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</si>
  <si>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</si>
  <si>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</si>
  <si>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</si>
  <si>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</si>
  <si>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</si>
  <si>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</si>
  <si>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</si>
  <si>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</si>
  <si>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</si>
  <si>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</si>
  <si>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</si>
  <si>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</si>
  <si>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</si>
  <si>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</si>
  <si>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</si>
  <si>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</si>
  <si>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</si>
  <si>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</si>
  <si>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</si>
  <si>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</si>
  <si>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</si>
  <si>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</si>
  <si>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</si>
  <si>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</si>
  <si>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</si>
  <si>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</si>
  <si>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</si>
  <si>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</si>
  <si>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</si>
  <si>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</si>
  <si>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</si>
  <si>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</si>
  <si>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</si>
  <si>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</si>
  <si>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</si>
  <si>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</si>
  <si>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</si>
  <si>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</si>
  <si>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</si>
  <si>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</si>
  <si>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</si>
  <si>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</si>
  <si>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</si>
  <si>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</si>
  <si>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</si>
  <si>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</si>
  <si>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</si>
  <si>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</si>
  <si>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</si>
  <si>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</si>
  <si>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</si>
  <si>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</si>
  <si>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</si>
  <si>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</si>
  <si>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</si>
  <si>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</si>
  <si>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</si>
  <si>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</si>
  <si>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</si>
  <si>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</si>
  <si>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</si>
  <si>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</si>
  <si>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</si>
  <si>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</si>
  <si>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</si>
  <si>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</si>
  <si>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</si>
  <si>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</si>
  <si>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</si>
  <si>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</si>
  <si>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</si>
  <si>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</si>
  <si>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</si>
  <si>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</si>
  <si>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</si>
  <si>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</si>
  <si>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</si>
  <si>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</si>
  <si>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</si>
  <si>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</si>
  <si>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</si>
  <si>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</si>
  <si>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</si>
  <si>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</si>
  <si>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</si>
  <si>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</si>
  <si>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</si>
  <si>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</si>
  <si>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</si>
  <si>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</si>
  <si>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</si>
  <si>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</si>
  <si>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</si>
  <si>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</si>
  <si>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</si>
  <si>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</si>
  <si>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</si>
  <si>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</si>
  <si>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</si>
  <si>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</si>
  <si>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</si>
  <si>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</si>
  <si>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</si>
  <si>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</si>
  <si>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</si>
  <si>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</si>
  <si>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</si>
  <si>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</si>
  <si>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</si>
  <si>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</si>
  <si>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</si>
  <si>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</si>
  <si>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</si>
  <si>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</si>
  <si>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</si>
  <si>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</si>
  <si>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</si>
  <si>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</si>
  <si>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</si>
  <si>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</si>
  <si>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</si>
  <si>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</si>
  <si>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</si>
  <si>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</si>
  <si>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</si>
  <si>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</si>
  <si>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</si>
  <si>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</si>
  <si>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</si>
  <si>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</si>
  <si>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</si>
  <si>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</si>
  <si>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</si>
  <si>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</si>
  <si>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</si>
  <si>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</si>
  <si>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</si>
  <si>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</si>
  <si>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</si>
  <si>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</si>
  <si>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</si>
  <si>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</si>
  <si>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</si>
  <si>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</si>
  <si>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</si>
  <si>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</si>
  <si>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</si>
  <si>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</si>
  <si>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</si>
  <si>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</si>
  <si>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</si>
  <si>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</si>
  <si>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</si>
  <si>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</si>
  <si>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</si>
  <si>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</si>
  <si>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</si>
  <si>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</si>
  <si>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</si>
  <si>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</si>
  <si>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</si>
  <si>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</si>
  <si>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</si>
  <si>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</si>
  <si>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</si>
  <si>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</si>
  <si>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</si>
  <si>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</si>
  <si>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</si>
  <si>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</si>
  <si>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</si>
  <si>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</si>
  <si>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</si>
  <si>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</si>
  <si>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</si>
  <si>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</si>
  <si>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</si>
  <si>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</si>
  <si>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</si>
  <si>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</si>
  <si>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</si>
  <si>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</si>
  <si>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</si>
  <si>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</si>
  <si>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</si>
  <si>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</si>
  <si>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</si>
  <si>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</si>
  <si>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</si>
  <si>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</si>
  <si>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</si>
  <si>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</si>
  <si>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</si>
  <si>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</si>
  <si>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</si>
  <si>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</si>
  <si>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</si>
  <si>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</si>
  <si>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</si>
  <si>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</si>
  <si>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</si>
  <si>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</si>
  <si>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</si>
  <si>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</si>
  <si>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</si>
  <si>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</si>
  <si>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</si>
  <si>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</si>
  <si>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</si>
  <si>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</si>
  <si>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</si>
  <si>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</si>
  <si>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</si>
  <si>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</si>
  <si>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</si>
  <si>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</si>
  <si>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</si>
  <si>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</si>
  <si>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</si>
  <si>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</si>
  <si>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</si>
  <si>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</si>
  <si>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</si>
  <si>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</si>
  <si>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</si>
  <si>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</si>
  <si>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</si>
  <si>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</si>
  <si>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</si>
  <si>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</si>
  <si>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</si>
  <si>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</si>
  <si>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</si>
  <si>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</si>
  <si>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</si>
  <si>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</si>
  <si>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</si>
  <si>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</si>
  <si>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</si>
  <si>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</si>
  <si>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</si>
  <si>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</si>
  <si>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</si>
  <si>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</si>
  <si>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</si>
  <si>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</si>
  <si>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</si>
  <si>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</si>
  <si>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</si>
  <si>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</si>
  <si>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</si>
  <si>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</si>
  <si>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</si>
  <si>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</si>
  <si>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</si>
  <si>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</si>
  <si>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</si>
  <si>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</si>
  <si>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</si>
  <si>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</si>
  <si>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</si>
  <si>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</si>
  <si>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</si>
  <si>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</si>
  <si>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</si>
  <si>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</si>
  <si>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</si>
  <si>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</si>
  <si>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</si>
  <si>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</si>
  <si>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</si>
  <si>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</si>
  <si>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</si>
  <si>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</si>
  <si>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</si>
  <si>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</si>
  <si>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</si>
  <si>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</si>
  <si>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</si>
  <si>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</si>
  <si>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</si>
  <si>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</si>
  <si>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</si>
  <si>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</si>
  <si>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</si>
  <si>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</si>
  <si>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</si>
  <si>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</si>
  <si>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</si>
  <si>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</si>
  <si>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</si>
  <si>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</si>
  <si>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</si>
  <si>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</si>
  <si>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</si>
  <si>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</si>
  <si>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</si>
  <si>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</si>
  <si>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</si>
  <si>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</si>
  <si>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</si>
  <si>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</si>
  <si>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</si>
  <si>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</si>
  <si>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</si>
  <si>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</si>
  <si>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</si>
  <si>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</si>
  <si>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</si>
  <si>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</si>
  <si>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</si>
  <si>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</si>
  <si>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</si>
  <si>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</si>
  <si>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</si>
  <si>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</si>
  <si>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</si>
  <si>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</si>
  <si>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</si>
  <si>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</si>
  <si>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</si>
  <si>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</si>
  <si>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</si>
  <si>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</si>
  <si>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</si>
  <si>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</si>
  <si>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</si>
  <si>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</si>
  <si>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</si>
  <si>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</si>
  <si>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</si>
  <si>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</si>
  <si>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</si>
  <si>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</si>
  <si>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</si>
  <si>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</si>
  <si>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</si>
  <si>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</si>
  <si>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</si>
  <si>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</si>
  <si>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</si>
  <si>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</si>
  <si>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</si>
  <si>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</si>
  <si>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</si>
  <si>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</si>
  <si>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</si>
  <si>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</si>
  <si>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</si>
  <si>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</si>
  <si>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</si>
  <si>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</si>
  <si>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</si>
  <si>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</si>
  <si>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</si>
  <si>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</si>
  <si>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</si>
  <si>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</si>
  <si>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</si>
  <si>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</si>
  <si>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</si>
  <si>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</si>
  <si>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</si>
  <si>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</si>
  <si>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</si>
  <si>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</si>
  <si>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</si>
  <si>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</si>
  <si>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</si>
  <si>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</si>
  <si>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</si>
  <si>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</si>
  <si>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</si>
  <si>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</si>
  <si>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</si>
  <si>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</si>
  <si>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</si>
  <si>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</si>
  <si>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</si>
  <si>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</si>
  <si>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</si>
  <si>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</si>
  <si>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</si>
  <si>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</si>
  <si>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</si>
  <si>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</si>
  <si>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</si>
  <si>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</si>
  <si>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</si>
  <si>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</si>
  <si>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</si>
  <si>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</si>
  <si>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</si>
  <si>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</si>
  <si>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</si>
  <si>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</si>
  <si>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</si>
  <si>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</si>
  <si>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</si>
  <si>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</si>
  <si>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</si>
  <si>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</si>
  <si>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</si>
  <si>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</si>
  <si>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</si>
  <si>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</si>
  <si>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</si>
  <si>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</si>
  <si>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</si>
  <si>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</si>
  <si>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</si>
  <si>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</si>
  <si>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</si>
  <si>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</si>
  <si>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</si>
  <si>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</si>
  <si>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</si>
  <si>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</si>
  <si>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</si>
  <si>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</si>
  <si>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</si>
  <si>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</si>
  <si>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</si>
  <si>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</si>
  <si>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</si>
  <si>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</si>
  <si>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</si>
  <si>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</si>
  <si>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</si>
  <si>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</si>
  <si>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</si>
  <si>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</si>
  <si>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</si>
  <si>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</si>
  <si>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</si>
  <si>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</si>
  <si>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</si>
  <si>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</si>
  <si>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</si>
  <si>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</si>
  <si>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</si>
  <si>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</si>
  <si>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</si>
  <si>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</si>
  <si>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</si>
  <si>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</si>
  <si>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</si>
  <si>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</si>
  <si>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</si>
  <si>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</si>
  <si>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</si>
  <si>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</si>
  <si>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</si>
  <si>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</si>
  <si>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</si>
  <si>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</si>
  <si>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</si>
  <si>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</si>
  <si>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</si>
  <si>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</si>
  <si>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</si>
  <si>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</si>
  <si>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</si>
  <si>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</si>
  <si>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</si>
  <si>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</si>
  <si>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</si>
  <si>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</si>
  <si>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</si>
  <si>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</si>
  <si>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</si>
  <si>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</si>
  <si>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</si>
  <si>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</si>
  <si>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</si>
  <si>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</si>
  <si>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</si>
  <si>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</si>
  <si>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</si>
  <si>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</si>
  <si>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</si>
  <si>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</si>
  <si>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</si>
  <si>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</si>
  <si>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</si>
  <si>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</si>
  <si>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</si>
  <si>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</si>
  <si>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</si>
  <si>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</si>
  <si>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</si>
  <si>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</si>
  <si>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</si>
  <si>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</si>
  <si>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</si>
  <si>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</si>
  <si>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</si>
  <si>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</si>
  <si>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</si>
  <si>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</si>
  <si>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</si>
  <si>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</si>
  <si>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</si>
  <si>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</si>
  <si>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</si>
  <si>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</si>
  <si>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</si>
  <si>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</si>
  <si>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</si>
  <si>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</si>
  <si>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</si>
  <si>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</si>
  <si>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</si>
  <si>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</si>
  <si>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</si>
  <si>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</si>
  <si>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</si>
  <si>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</si>
  <si>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</si>
  <si>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</si>
  <si>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</si>
  <si>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</si>
  <si>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</si>
  <si>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</si>
  <si>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</si>
  <si>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</si>
  <si>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</si>
  <si>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</si>
  <si>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</si>
  <si>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</si>
  <si>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</si>
  <si>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</si>
  <si>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</si>
  <si>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</si>
  <si>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</si>
  <si>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</si>
  <si>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</si>
  <si>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</si>
  <si>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</si>
  <si>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</si>
  <si>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</si>
  <si>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</si>
  <si>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</si>
  <si>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</si>
  <si>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</si>
  <si>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</si>
  <si>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</si>
  <si>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</si>
  <si>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</si>
  <si>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</si>
  <si>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</si>
  <si>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</si>
  <si>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</si>
  <si>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</si>
  <si>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</si>
  <si>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</si>
  <si>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</si>
  <si>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</si>
  <si>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</si>
  <si>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</si>
  <si>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</si>
  <si>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</si>
  <si>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</si>
  <si>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</si>
  <si>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</si>
  <si>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</si>
  <si>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</si>
  <si>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</si>
  <si>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</si>
  <si>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</si>
  <si>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</si>
  <si>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</si>
  <si>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</si>
  <si>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</si>
  <si>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</si>
  <si>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</si>
  <si>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</si>
  <si>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</si>
  <si>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</si>
  <si>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</si>
  <si>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</si>
  <si>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</si>
  <si>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</si>
  <si>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</si>
  <si>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</si>
  <si>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</si>
  <si>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</si>
  <si>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</si>
  <si>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</si>
  <si>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</si>
  <si>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</si>
  <si>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</si>
  <si>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</si>
  <si>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</si>
  <si>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</si>
  <si>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</si>
  <si>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</si>
  <si>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</si>
  <si>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</si>
  <si>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</si>
  <si>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</si>
  <si>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</si>
  <si>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</si>
  <si>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</si>
  <si>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</si>
  <si>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</si>
  <si>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</si>
  <si>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</si>
  <si>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</si>
  <si>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</si>
  <si>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</si>
  <si>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</si>
  <si>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</si>
  <si>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</si>
  <si>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</si>
  <si>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</si>
  <si>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</si>
  <si>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</si>
  <si>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</si>
  <si>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</si>
  <si>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</si>
  <si>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</si>
  <si>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</si>
  <si>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</si>
  <si>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</si>
  <si>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</si>
  <si>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</si>
  <si>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</si>
  <si>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</si>
  <si>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</si>
  <si>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</si>
  <si>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</si>
  <si>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</si>
  <si>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</si>
  <si>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</si>
  <si>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</si>
  <si>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</si>
  <si>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</si>
  <si>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</si>
  <si>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</si>
  <si>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</si>
  <si>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</si>
  <si>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</si>
  <si>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</si>
  <si>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</si>
  <si>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</si>
  <si>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</si>
  <si>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</si>
  <si>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</si>
  <si>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</si>
  <si>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</si>
  <si>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</si>
  <si>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</si>
  <si>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</si>
  <si>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</si>
  <si>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</si>
  <si>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</si>
  <si>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</si>
  <si>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</si>
  <si>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</si>
  <si>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</si>
  <si>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</si>
  <si>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</si>
  <si>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</si>
  <si>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</si>
  <si>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</si>
  <si>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</si>
  <si>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</si>
  <si>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</si>
  <si>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</si>
  <si>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</si>
  <si>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</si>
  <si>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</si>
  <si>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</si>
  <si>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</si>
  <si>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</si>
  <si>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</si>
  <si>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</si>
  <si>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</si>
  <si>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</si>
  <si>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</si>
  <si>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</si>
  <si>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</si>
  <si>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</si>
  <si>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</si>
  <si>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</si>
  <si>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</si>
  <si>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</si>
  <si>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</si>
  <si>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</si>
  <si>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</si>
  <si>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</si>
  <si>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</si>
  <si>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</si>
  <si>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</si>
  <si>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</si>
  <si>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</si>
  <si>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</si>
  <si>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</si>
  <si>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</si>
  <si>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</si>
  <si>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</si>
  <si>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</si>
  <si>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</si>
  <si>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</si>
  <si>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</si>
  <si>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</si>
  <si>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</si>
  <si>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</si>
  <si>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</si>
  <si>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</si>
  <si>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</si>
  <si>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</si>
  <si>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</si>
  <si>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</si>
  <si>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</si>
  <si>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</si>
  <si>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</si>
  <si>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</si>
  <si>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</si>
  <si>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</si>
  <si>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</si>
  <si>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</si>
  <si>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</si>
  <si>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</si>
  <si>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</si>
  <si>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</si>
  <si>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</si>
  <si>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</si>
  <si>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</si>
  <si>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</si>
  <si>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</si>
  <si>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</si>
  <si>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</si>
  <si>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</si>
  <si>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</si>
  <si>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</si>
  <si>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</si>
  <si>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</si>
  <si>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</si>
  <si>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</si>
  <si>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</si>
  <si>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</si>
  <si>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</si>
  <si>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</si>
  <si>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</si>
  <si>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</si>
  <si>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</si>
  <si>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</si>
  <si>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</si>
  <si>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</si>
  <si>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</si>
  <si>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</si>
  <si>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</si>
  <si>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</si>
  <si>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</si>
  <si>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</si>
  <si>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</si>
  <si>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</si>
  <si>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</si>
  <si>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</si>
  <si>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</si>
  <si>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</si>
  <si>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</si>
  <si>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</si>
  <si>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</si>
  <si>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</si>
  <si>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</si>
  <si>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</si>
  <si>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</si>
  <si>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</si>
  <si>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</si>
  <si>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</si>
  <si>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</si>
  <si>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</si>
  <si>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</si>
  <si>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</si>
  <si>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</si>
  <si>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</si>
  <si>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</si>
  <si>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</si>
  <si>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</si>
  <si>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</si>
  <si>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</si>
  <si>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</si>
  <si>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</si>
  <si>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</si>
  <si>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</si>
  <si>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</si>
  <si>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</si>
  <si>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</si>
  <si>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</si>
  <si>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</si>
  <si>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</si>
  <si>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</si>
  <si>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</si>
  <si>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</si>
  <si>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</si>
  <si>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</si>
  <si>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</si>
  <si>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</si>
  <si>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</si>
  <si>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</si>
  <si>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</si>
  <si>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</si>
  <si>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</si>
  <si>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</si>
  <si>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</si>
  <si>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</si>
  <si>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</si>
  <si>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</si>
  <si>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</si>
  <si>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</si>
  <si>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</si>
  <si>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</si>
  <si>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</si>
  <si>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</si>
  <si>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</si>
  <si>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</si>
  <si>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</si>
  <si>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</si>
  <si>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</si>
  <si>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</si>
  <si>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</si>
  <si>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</si>
  <si>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</si>
  <si>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</si>
  <si>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</si>
  <si>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</si>
  <si>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</si>
  <si>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</si>
  <si>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</si>
  <si>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</si>
  <si>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</si>
  <si>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</si>
  <si>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</si>
  <si>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</si>
  <si>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</si>
  <si>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</si>
  <si>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</si>
  <si>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</si>
  <si>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</si>
  <si>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</si>
  <si>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</si>
  <si>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</si>
  <si>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</si>
  <si>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</si>
  <si>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</si>
  <si>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</si>
  <si>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</si>
  <si>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</si>
  <si>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</si>
  <si>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</si>
  <si>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</si>
  <si>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</si>
  <si>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</si>
  <si>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</si>
  <si>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</si>
  <si>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</si>
  <si>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</si>
  <si>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</si>
  <si>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</si>
  <si>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</si>
  <si>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</si>
  <si>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</si>
  <si>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</si>
  <si>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</si>
  <si>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</si>
  <si>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</si>
  <si>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</si>
  <si>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</si>
  <si>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</si>
  <si>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</si>
  <si>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</si>
  <si>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</si>
  <si>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</si>
  <si>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</si>
  <si>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</si>
  <si>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</si>
  <si>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</si>
  <si>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</si>
  <si>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</si>
  <si>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</si>
  <si>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</si>
  <si>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</si>
  <si>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</si>
  <si>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</si>
  <si>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</si>
  <si>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</si>
  <si>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</si>
  <si>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</si>
  <si>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</si>
  <si>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</si>
  <si>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</si>
  <si>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</si>
  <si>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</si>
  <si>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</si>
  <si>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</si>
  <si>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</si>
  <si>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</si>
  <si>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</si>
  <si>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</si>
  <si>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</si>
  <si>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</si>
  <si>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</si>
  <si>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</si>
  <si>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</si>
  <si>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</si>
  <si>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</si>
  <si>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</si>
  <si>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</si>
  <si>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</si>
  <si>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</si>
  <si>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</si>
  <si>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</si>
  <si>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</si>
  <si>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</si>
  <si>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</si>
  <si>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</si>
  <si>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</si>
  <si>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</si>
  <si>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</si>
  <si>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</si>
  <si>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</si>
  <si>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</si>
  <si>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</si>
  <si>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</si>
  <si>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</si>
  <si>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</si>
  <si>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</si>
  <si>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</si>
  <si>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</si>
  <si>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</si>
  <si>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</si>
  <si>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</si>
  <si>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</si>
  <si>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</si>
  <si>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</si>
  <si>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</si>
  <si>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</si>
  <si>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</si>
  <si>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</si>
  <si>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</si>
  <si>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</si>
  <si>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</si>
  <si>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</si>
  <si>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</si>
  <si>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</si>
  <si>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</si>
  <si>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</si>
  <si>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</si>
  <si>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</si>
  <si>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</si>
  <si>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</si>
  <si>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</si>
  <si>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</si>
  <si>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</si>
  <si>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</si>
  <si>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</si>
  <si>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</si>
  <si>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</si>
  <si>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</si>
  <si>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</si>
  <si>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</si>
  <si>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</si>
  <si>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</si>
  <si>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</si>
  <si>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</si>
  <si>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</si>
  <si>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</si>
  <si>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</si>
  <si>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</si>
  <si>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</si>
  <si>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</si>
  <si>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</si>
  <si>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</si>
  <si>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</si>
  <si>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</si>
  <si>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</si>
  <si>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</si>
  <si>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</si>
  <si>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</si>
  <si>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</si>
  <si>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</si>
  <si>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</si>
  <si>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</si>
  <si>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</si>
  <si>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</si>
  <si>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</si>
  <si>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</si>
  <si>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</si>
  <si>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</si>
  <si>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</si>
  <si>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</si>
  <si>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</si>
  <si>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</si>
  <si>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</si>
  <si>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</si>
  <si>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</si>
  <si>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</si>
  <si>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</si>
  <si>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</si>
  <si>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</si>
  <si>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</si>
  <si>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</si>
  <si>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</si>
  <si>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</si>
  <si>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</si>
  <si>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</si>
  <si>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</si>
  <si>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</si>
  <si>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</si>
  <si>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</si>
  <si>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</si>
  <si>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</si>
  <si>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</si>
  <si>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</si>
  <si>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</si>
  <si>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</si>
  <si>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</si>
  <si>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</si>
  <si>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</si>
  <si>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</si>
  <si>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</si>
  <si>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</si>
  <si>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</si>
  <si>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</si>
  <si>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</si>
  <si>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</si>
  <si>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</si>
  <si>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</si>
  <si>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</si>
  <si>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</si>
  <si>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</si>
  <si>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</si>
  <si>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</si>
  <si>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</si>
  <si>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</si>
  <si>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</si>
  <si>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</si>
  <si>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</si>
  <si>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</si>
  <si>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</si>
  <si>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</si>
  <si>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</si>
  <si>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</si>
  <si>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</si>
  <si>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</si>
  <si>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</si>
  <si>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</si>
  <si>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</si>
  <si>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</si>
  <si>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</si>
  <si>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</si>
  <si>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</si>
  <si>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</si>
  <si>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</si>
  <si>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</si>
  <si>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</si>
  <si>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</si>
  <si>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</si>
  <si>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</si>
  <si>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</si>
  <si>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</si>
  <si>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</si>
  <si>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</si>
  <si>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</si>
  <si>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</si>
  <si>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</si>
  <si>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</si>
  <si>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</si>
  <si>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</si>
  <si>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</si>
  <si>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</si>
  <si>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</si>
  <si>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</si>
  <si>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</si>
  <si>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</si>
  <si>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</si>
  <si>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</si>
  <si>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</si>
  <si>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</si>
  <si>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</si>
  <si>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</si>
  <si>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</si>
  <si>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</si>
  <si>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</si>
  <si>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</si>
  <si>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</si>
  <si>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</si>
  <si>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</si>
  <si>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</si>
  <si>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</si>
  <si>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</si>
  <si>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</si>
  <si>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</si>
  <si>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</si>
  <si>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</si>
  <si>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</si>
  <si>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</si>
  <si>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</si>
  <si>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</si>
  <si>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</si>
  <si>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</si>
  <si>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</si>
  <si>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</si>
  <si>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</si>
  <si>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</si>
  <si>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</si>
  <si>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</si>
  <si>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</si>
  <si>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</si>
  <si>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</si>
  <si>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</si>
  <si>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</si>
  <si>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</si>
  <si>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</si>
  <si>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</si>
  <si>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</si>
  <si>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</si>
  <si>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</si>
  <si>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</si>
  <si>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</si>
  <si>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</si>
  <si>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</si>
  <si>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</si>
  <si>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</si>
  <si>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</si>
  <si>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</si>
  <si>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</si>
  <si>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</si>
  <si>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</si>
  <si>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</si>
  <si>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</si>
  <si>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</si>
  <si>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</si>
  <si>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</si>
  <si>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</si>
  <si>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</si>
  <si>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</si>
  <si>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</si>
  <si>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</si>
  <si>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</si>
  <si>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</si>
  <si>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</si>
  <si>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</si>
  <si>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</si>
  <si>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</si>
  <si>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</si>
  <si>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</si>
  <si>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</si>
  <si>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</si>
  <si>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</si>
  <si>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</si>
  <si>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</si>
  <si>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</si>
  <si>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</si>
  <si>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</si>
  <si>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</si>
  <si>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</si>
  <si>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</si>
  <si>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</si>
  <si>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</si>
  <si>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</si>
  <si>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</si>
  <si>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</si>
  <si>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</si>
  <si>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</si>
  <si>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</si>
  <si>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</si>
  <si>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</si>
  <si>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</si>
  <si>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</si>
  <si>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</si>
  <si>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</si>
  <si>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</si>
  <si>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</si>
  <si>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</si>
  <si>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</si>
  <si>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</si>
  <si>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</si>
  <si>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</si>
  <si>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</si>
  <si>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</si>
  <si>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</si>
  <si>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</si>
  <si>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</si>
  <si>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</si>
  <si>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</si>
  <si>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</si>
  <si>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</si>
  <si>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</si>
  <si>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</si>
  <si>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</si>
  <si>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</si>
  <si>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</si>
  <si>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</si>
  <si>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</si>
  <si>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</si>
  <si>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</si>
  <si>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</si>
  <si>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</si>
  <si>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</si>
  <si>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</si>
  <si>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</si>
  <si>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</si>
  <si>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</si>
  <si>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</si>
  <si>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</si>
  <si>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</si>
  <si>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</si>
  <si>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</si>
  <si>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</si>
  <si>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</si>
  <si>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</si>
  <si>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</si>
  <si>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</si>
  <si>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</si>
  <si>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</si>
  <si>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</si>
  <si>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</si>
  <si>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</si>
  <si>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</si>
  <si>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</si>
  <si>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</si>
  <si>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</si>
  <si>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</si>
  <si>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</si>
  <si>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</si>
  <si>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</si>
  <si>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</si>
  <si>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</si>
  <si>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</si>
  <si>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</si>
  <si>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</si>
  <si>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</si>
  <si>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</si>
  <si>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</si>
  <si>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</si>
  <si>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</si>
  <si>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</si>
  <si>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</si>
  <si>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</si>
  <si>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</si>
  <si>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</si>
  <si>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</si>
  <si>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</si>
  <si>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</si>
  <si>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</si>
  <si>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</si>
  <si>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</si>
  <si>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</si>
  <si>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</si>
  <si>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</si>
  <si>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</si>
  <si>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</si>
  <si>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</si>
  <si>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</si>
  <si>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</si>
  <si>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</si>
  <si>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</si>
  <si>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</si>
  <si>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</si>
  <si>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</si>
  <si>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</si>
  <si>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</si>
  <si>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</si>
  <si>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</si>
  <si>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</si>
  <si>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</si>
  <si>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</si>
  <si>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</si>
  <si>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</si>
  <si>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</si>
  <si>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</si>
  <si>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</si>
  <si>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</si>
  <si>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</si>
  <si>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</si>
  <si>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</si>
  <si>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</si>
  <si>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</si>
  <si>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</si>
  <si>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</si>
  <si>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</si>
  <si>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</si>
  <si>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</si>
  <si>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</si>
  <si>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</si>
  <si>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</si>
  <si>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</si>
  <si>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</si>
  <si>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</si>
  <si>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</si>
  <si>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</si>
  <si>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</si>
  <si>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</si>
  <si>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</si>
  <si>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</si>
  <si>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</si>
  <si>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</si>
  <si>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</si>
  <si>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</si>
  <si>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</si>
  <si>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</si>
  <si>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</si>
  <si>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</si>
  <si>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</si>
  <si>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</si>
  <si>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</si>
  <si>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</si>
  <si>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</si>
  <si>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</si>
  <si>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</si>
  <si>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</si>
  <si>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</si>
  <si>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</si>
  <si>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</si>
  <si>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</si>
  <si>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</si>
  <si>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</si>
  <si>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</si>
  <si>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</si>
  <si>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</si>
  <si>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</si>
  <si>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</si>
  <si>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</si>
  <si>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</si>
  <si>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</si>
  <si>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</si>
  <si>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</si>
  <si>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</si>
  <si>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</si>
  <si>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</si>
  <si>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</si>
  <si>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</si>
  <si>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</si>
  <si>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</si>
  <si>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</si>
  <si>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</si>
  <si>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</si>
  <si>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</si>
  <si>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</si>
  <si>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</si>
  <si>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</si>
  <si>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</si>
  <si>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</si>
  <si>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</si>
  <si>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</si>
  <si>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</si>
  <si>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</si>
  <si>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</si>
  <si>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</si>
  <si>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</si>
  <si>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</si>
  <si>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</si>
  <si>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</si>
  <si>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</si>
  <si>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</si>
  <si>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</si>
  <si>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</si>
  <si>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</si>
  <si>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</si>
  <si>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</si>
  <si>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</si>
  <si>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</si>
  <si>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</si>
  <si>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</si>
  <si>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</si>
  <si>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</si>
  <si>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</si>
  <si>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</si>
  <si>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</si>
  <si>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</si>
  <si>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</si>
  <si>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</si>
  <si>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</si>
  <si>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</si>
  <si>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</si>
  <si>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</si>
  <si>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</si>
  <si>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</si>
  <si>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</si>
  <si>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</si>
  <si>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</si>
  <si>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</si>
  <si>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</si>
  <si>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</si>
  <si>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</si>
  <si>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</si>
  <si>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</si>
  <si>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</si>
  <si>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</si>
  <si>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</si>
  <si>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</si>
  <si>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</si>
  <si>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</si>
  <si>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</si>
  <si>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</si>
  <si>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</si>
  <si>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</si>
  <si>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</si>
  <si>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</si>
  <si>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</si>
  <si>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</si>
  <si>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</si>
  <si>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</si>
  <si>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</si>
  <si>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</si>
  <si>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</si>
  <si>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</si>
  <si>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</si>
  <si>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</si>
  <si>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</si>
  <si>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</si>
  <si>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</si>
  <si>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</si>
  <si>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</si>
  <si>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</si>
  <si>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</si>
  <si>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</si>
  <si>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</si>
  <si>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</si>
  <si>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</si>
  <si>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</si>
  <si>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</si>
  <si>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</si>
  <si>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</si>
  <si>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</si>
  <si>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</si>
  <si>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</si>
  <si>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</si>
  <si>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</si>
  <si>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</si>
  <si>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</si>
  <si>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</si>
  <si>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</si>
  <si>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</si>
  <si>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</si>
  <si>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</si>
  <si>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</si>
  <si>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</si>
  <si>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</si>
  <si>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</si>
  <si>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</si>
  <si>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</si>
  <si>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</si>
  <si>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</si>
  <si>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</si>
  <si>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</si>
  <si>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</si>
  <si>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</si>
  <si>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</si>
  <si>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</si>
  <si>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</si>
  <si>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</si>
  <si>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</si>
  <si>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</si>
  <si>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</si>
  <si>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</si>
  <si>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</si>
  <si>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</si>
  <si>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</si>
  <si>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</si>
  <si>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</si>
  <si>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</si>
  <si>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</si>
  <si>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</si>
  <si>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</si>
  <si>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</si>
  <si>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</si>
  <si>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</si>
  <si>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</si>
  <si>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</si>
  <si>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</si>
  <si>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</si>
  <si>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</si>
  <si>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</si>
  <si>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</si>
  <si>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</si>
  <si>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</si>
  <si>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</si>
  <si>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</si>
  <si>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</si>
  <si>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</si>
  <si>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</si>
  <si>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</si>
  <si>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</si>
  <si>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</si>
  <si>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</si>
  <si>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</si>
  <si>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</si>
  <si>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</si>
  <si>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</si>
  <si>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</si>
  <si>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</si>
  <si>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</si>
  <si>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</si>
  <si>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</si>
  <si>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</si>
  <si>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</si>
  <si>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</si>
  <si>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</si>
  <si>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</si>
  <si>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</si>
  <si>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</si>
  <si>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</si>
  <si>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</si>
  <si>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</si>
  <si>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</si>
  <si>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</si>
  <si>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</si>
  <si>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</si>
  <si>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</si>
  <si>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</si>
  <si>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</si>
  <si>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</si>
  <si>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</si>
  <si>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</si>
  <si>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</si>
  <si>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</si>
  <si>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</si>
  <si>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</si>
  <si>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</si>
  <si>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</si>
  <si>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</si>
  <si>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</si>
  <si>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</si>
  <si>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</si>
  <si>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</si>
  <si>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</si>
  <si>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</si>
  <si>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</si>
  <si>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</si>
  <si>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</si>
  <si>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</si>
  <si>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</si>
  <si>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</si>
  <si>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</si>
  <si>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</si>
  <si>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</si>
  <si>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</si>
  <si>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</si>
  <si>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</si>
  <si>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</si>
  <si>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</si>
  <si>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</si>
  <si>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</si>
  <si>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</si>
  <si>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</si>
  <si>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</si>
  <si>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</si>
  <si>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</si>
  <si>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</si>
  <si>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</si>
  <si>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</si>
  <si>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</si>
  <si>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</si>
  <si>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</si>
  <si>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</si>
  <si>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</si>
  <si>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</si>
  <si>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</si>
  <si>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</si>
  <si>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</si>
  <si>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</si>
  <si>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</si>
  <si>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</si>
  <si>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</si>
  <si>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</si>
  <si>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</si>
  <si>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</si>
  <si>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</si>
  <si>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</si>
  <si>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</si>
  <si>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</si>
  <si>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</si>
  <si>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</si>
  <si>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</si>
  <si>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</si>
  <si>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</si>
  <si>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</si>
  <si>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</si>
  <si>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</si>
  <si>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</si>
  <si>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</si>
  <si>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</si>
  <si>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</si>
  <si>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</si>
  <si>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</si>
  <si>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</si>
  <si>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</si>
  <si>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</si>
  <si>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</si>
  <si>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</si>
  <si>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</si>
  <si>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</si>
  <si>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</si>
  <si>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</si>
  <si>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</si>
  <si>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</si>
  <si>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</si>
  <si>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</si>
  <si>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</si>
  <si>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</si>
  <si>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</si>
  <si>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</si>
  <si>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</si>
  <si>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</si>
  <si>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</si>
  <si>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</si>
  <si>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</si>
  <si>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</si>
  <si>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</si>
  <si>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</si>
  <si>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</si>
  <si>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</si>
  <si>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</si>
  <si>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</si>
  <si>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</si>
  <si>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</si>
  <si>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</si>
  <si>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</si>
  <si>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</si>
  <si>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</si>
  <si>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</si>
  <si>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</si>
  <si>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</si>
  <si>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</si>
  <si>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</si>
  <si>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</si>
  <si>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</si>
  <si>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</si>
  <si>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</si>
  <si>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</si>
  <si>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</si>
  <si>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</si>
  <si>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</si>
  <si>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</si>
  <si>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</si>
  <si>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</si>
  <si>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</si>
  <si>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</si>
  <si>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</si>
  <si>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</si>
  <si>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</si>
  <si>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</si>
  <si>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</si>
  <si>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</si>
  <si>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</si>
  <si>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</si>
  <si>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</si>
  <si>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</si>
  <si>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</si>
  <si>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</si>
  <si>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</si>
  <si>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</si>
  <si>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</si>
  <si>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</si>
  <si>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</si>
  <si>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</si>
  <si>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</si>
  <si>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</si>
  <si>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</si>
  <si>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</si>
  <si>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</si>
  <si>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</si>
  <si>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</si>
  <si>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</si>
  <si>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</si>
  <si>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</si>
  <si>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</si>
  <si>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</si>
  <si>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</si>
  <si>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</si>
  <si>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</si>
  <si>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</si>
  <si>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</si>
  <si>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</si>
  <si>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</si>
  <si>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</si>
  <si>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</si>
  <si>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</si>
  <si>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</si>
  <si>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</si>
  <si>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</si>
  <si>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</si>
  <si>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</si>
  <si>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</si>
  <si>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</si>
  <si>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</si>
  <si>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</si>
  <si>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</si>
  <si>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</si>
  <si>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</si>
  <si>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</si>
  <si>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</si>
  <si>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</si>
  <si>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</si>
  <si>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</si>
  <si>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</si>
  <si>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</si>
  <si>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</si>
  <si>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</si>
  <si>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</si>
  <si>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</si>
  <si>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</si>
  <si>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</si>
  <si>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</si>
  <si>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</si>
  <si>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</si>
  <si>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</si>
  <si>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</si>
  <si>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</si>
  <si>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</si>
  <si>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</si>
  <si>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</si>
  <si>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</si>
  <si>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</si>
  <si>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</si>
  <si>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</si>
  <si>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</si>
  <si>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</si>
  <si>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</si>
  <si>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</si>
  <si>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</si>
  <si>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</si>
  <si>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</si>
  <si>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</si>
  <si>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</si>
  <si>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</si>
  <si>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</si>
  <si>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</si>
  <si>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</si>
  <si>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</si>
  <si>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</si>
  <si>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</si>
  <si>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</si>
  <si>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</si>
  <si>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</si>
  <si>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</si>
  <si>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</si>
  <si>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</si>
  <si>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</si>
  <si>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</si>
  <si>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</si>
  <si>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</si>
  <si>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</si>
  <si>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</si>
  <si>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</si>
  <si>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</si>
  <si>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</si>
  <si>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</si>
  <si>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</si>
  <si>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</si>
  <si>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</si>
  <si>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</si>
  <si>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</si>
  <si>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</si>
  <si>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</si>
  <si>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</si>
  <si>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</si>
  <si>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</si>
  <si>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</si>
  <si>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</si>
  <si>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</si>
  <si>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</si>
  <si>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</si>
  <si>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</si>
  <si>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</si>
  <si>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</si>
  <si>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</si>
  <si>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</si>
  <si>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</si>
  <si>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</si>
  <si>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</si>
  <si>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</si>
  <si>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</si>
  <si>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</si>
  <si>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</si>
  <si>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</si>
  <si>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</si>
  <si>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</si>
  <si>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</si>
  <si>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</si>
  <si>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</si>
  <si>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</si>
  <si>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</si>
  <si>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</si>
  <si>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</si>
  <si>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</si>
  <si>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</si>
  <si>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</si>
  <si>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</si>
  <si>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</si>
  <si>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</si>
  <si>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</si>
  <si>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</si>
  <si>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</si>
  <si>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</si>
  <si>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</si>
  <si>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</si>
  <si>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</si>
  <si>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</si>
  <si>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</si>
  <si>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</si>
  <si>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</si>
  <si>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</si>
  <si>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</si>
  <si>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</si>
  <si>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</si>
  <si>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</si>
  <si>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</si>
  <si>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</si>
  <si>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</si>
  <si>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</si>
  <si>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</si>
  <si>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</si>
  <si>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</si>
  <si>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</si>
  <si>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</si>
  <si>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</si>
  <si>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</si>
  <si>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</si>
  <si>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</si>
  <si>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</si>
  <si>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</si>
  <si>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</si>
  <si>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</si>
  <si>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</si>
  <si>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</si>
  <si>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</si>
  <si>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</si>
  <si>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</si>
  <si>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</si>
  <si>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</si>
  <si>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</si>
  <si>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</si>
  <si>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</si>
  <si>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</si>
  <si>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</si>
  <si>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</si>
  <si>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</si>
  <si>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</si>
  <si>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</si>
  <si>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</si>
  <si>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</si>
  <si>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</si>
  <si>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</si>
  <si>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</si>
  <si>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</si>
  <si>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</si>
  <si>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</si>
  <si>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</si>
  <si>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</si>
  <si>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</si>
  <si>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</si>
  <si>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</si>
  <si>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</si>
  <si>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</si>
  <si>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</si>
  <si>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</si>
  <si>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</si>
  <si>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</si>
  <si>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</si>
  <si>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</si>
  <si>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</si>
  <si>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</si>
  <si>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</si>
  <si>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</si>
  <si>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</si>
  <si>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</si>
  <si>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</si>
  <si>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</si>
  <si>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</si>
  <si>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</si>
  <si>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</si>
  <si>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</si>
  <si>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</si>
  <si>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</si>
  <si>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</si>
  <si>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</si>
  <si>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</si>
  <si>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</si>
  <si>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</si>
  <si>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</si>
  <si>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</si>
  <si>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</si>
  <si>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</si>
  <si>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</si>
  <si>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</si>
  <si>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</si>
  <si>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</si>
  <si>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</si>
  <si>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</si>
  <si>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</si>
  <si>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</si>
  <si>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</si>
  <si>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</si>
  <si>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</si>
  <si>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</si>
  <si>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</si>
  <si>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</si>
  <si>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</si>
  <si>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</si>
  <si>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</si>
  <si>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</si>
  <si>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</si>
  <si>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</si>
  <si>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</si>
  <si>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</si>
  <si>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</si>
  <si>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</si>
  <si>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</si>
  <si>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</si>
  <si>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</si>
  <si>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</si>
  <si>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</si>
  <si>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</si>
  <si>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</si>
  <si>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</si>
  <si>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</si>
  <si>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</si>
  <si>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</si>
  <si>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</si>
  <si>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</si>
  <si>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</si>
  <si>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</si>
  <si>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</si>
  <si>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</si>
  <si>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</si>
  <si>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</si>
  <si>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</si>
  <si>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</si>
  <si>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</si>
  <si>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</si>
  <si>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</si>
  <si>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</si>
  <si>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</si>
  <si>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</si>
  <si>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</si>
  <si>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</si>
  <si>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</si>
  <si>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</si>
  <si>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</si>
  <si>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</si>
  <si>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</si>
  <si>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</si>
  <si>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</si>
  <si>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</si>
  <si>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</si>
  <si>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</si>
  <si>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</si>
  <si>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</si>
  <si>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</si>
  <si>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</si>
  <si>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</si>
  <si>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</si>
  <si>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</si>
  <si>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</si>
  <si>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</si>
  <si>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</si>
  <si>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</si>
  <si>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</si>
  <si>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</si>
  <si>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</si>
  <si>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</si>
  <si>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</si>
  <si>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</si>
  <si>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</si>
  <si>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</si>
  <si>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</si>
  <si>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</si>
  <si>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</si>
  <si>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</si>
  <si>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</si>
  <si>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</si>
  <si>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</si>
  <si>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</si>
  <si>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</si>
  <si>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</si>
  <si>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</si>
  <si>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</si>
  <si>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</si>
  <si>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</si>
  <si>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</si>
  <si>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</si>
  <si>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</si>
  <si>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</si>
  <si>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</si>
  <si>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</si>
  <si>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</si>
  <si>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</si>
  <si>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</si>
  <si>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</si>
  <si>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</si>
  <si>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</si>
  <si>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</si>
  <si>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</si>
  <si>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</si>
  <si>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</si>
  <si>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</si>
  <si>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</si>
  <si>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</si>
  <si>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</si>
  <si>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</si>
  <si>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</si>
  <si>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</si>
  <si>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</si>
  <si>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</si>
  <si>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</si>
  <si>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</si>
  <si>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</si>
  <si>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</si>
  <si>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</si>
  <si>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</si>
  <si>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</si>
  <si>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</si>
  <si>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</si>
  <si>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</si>
  <si>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</si>
  <si>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</si>
  <si>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</si>
  <si>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</si>
  <si>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</si>
  <si>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</si>
  <si>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</si>
  <si>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</si>
  <si>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</si>
  <si>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</si>
  <si>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</si>
  <si>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</si>
  <si>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</si>
  <si>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</si>
  <si>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</si>
  <si>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</si>
  <si>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</si>
  <si>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</si>
  <si>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</si>
  <si>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</si>
  <si>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</si>
  <si>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</si>
  <si>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</si>
  <si>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</si>
  <si>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</si>
  <si>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</si>
  <si>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</si>
  <si>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</si>
  <si>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</si>
  <si>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</si>
  <si>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</si>
  <si>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</si>
  <si>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</si>
  <si>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</si>
  <si>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</si>
  <si>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</si>
  <si>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</si>
  <si>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</si>
  <si>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</si>
  <si>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</si>
  <si>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</si>
  <si>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</si>
  <si>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</si>
  <si>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</si>
  <si>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</si>
  <si>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</si>
  <si>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</si>
  <si>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</si>
  <si>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</si>
  <si>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</si>
  <si>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</si>
  <si>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</si>
  <si>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</si>
  <si>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</si>
  <si>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</si>
  <si>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</si>
  <si>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</si>
  <si>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</si>
  <si>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</si>
  <si>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</si>
  <si>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</si>
  <si>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</si>
  <si>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</si>
  <si>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</si>
  <si>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</si>
  <si>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</si>
  <si>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</si>
  <si>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</si>
  <si>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</si>
  <si>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</si>
  <si>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</si>
  <si>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</si>
  <si>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</si>
  <si>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</si>
  <si>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</si>
  <si>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</si>
  <si>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</si>
  <si>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</si>
  <si>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</si>
  <si>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</si>
  <si>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</si>
  <si>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</si>
  <si>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</si>
  <si>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</si>
  <si>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</si>
  <si>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</si>
  <si>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</si>
  <si>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</si>
  <si>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</si>
  <si>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</si>
  <si>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</si>
  <si>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</si>
  <si>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</si>
  <si>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</si>
  <si>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</si>
  <si>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</si>
  <si>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</si>
  <si>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</si>
  <si>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</si>
  <si>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</si>
  <si>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</si>
  <si>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</si>
  <si>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</si>
  <si>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</si>
  <si>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</si>
  <si>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</si>
  <si>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</si>
  <si>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</si>
  <si>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</si>
  <si>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</si>
  <si>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</si>
  <si>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</si>
  <si>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</si>
  <si>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</si>
  <si>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</si>
  <si>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</si>
  <si>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</si>
  <si>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</si>
  <si>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</si>
  <si>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</si>
  <si>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</si>
  <si>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</si>
  <si>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</si>
  <si>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</si>
  <si>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</si>
  <si>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</si>
  <si>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</si>
  <si>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</si>
  <si>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</si>
  <si>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</si>
  <si>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</si>
  <si>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</si>
  <si>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</si>
  <si>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</si>
  <si>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</si>
  <si>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</si>
  <si>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</si>
  <si>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</si>
  <si>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</si>
  <si>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</si>
  <si>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</si>
  <si>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</si>
  <si>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</si>
  <si>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</si>
  <si>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</si>
  <si>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</si>
  <si>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</si>
  <si>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</si>
  <si>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</si>
  <si>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</si>
  <si>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</si>
  <si>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</si>
  <si>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</si>
  <si>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</si>
  <si>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</si>
  <si>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</si>
  <si>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</si>
  <si>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</si>
  <si>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</si>
  <si>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</si>
  <si>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</si>
  <si>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</si>
  <si>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</si>
  <si>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</si>
  <si>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</si>
  <si>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</si>
  <si>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</si>
  <si>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</si>
  <si>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</si>
  <si>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</si>
  <si>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</si>
  <si>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</si>
  <si>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</si>
  <si>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</si>
  <si>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</si>
  <si>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</si>
  <si>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</si>
  <si>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</si>
  <si>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</si>
  <si>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</si>
  <si>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</si>
  <si>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</si>
  <si>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</si>
  <si>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</si>
  <si>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</si>
  <si>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</si>
  <si>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</si>
  <si>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</si>
  <si>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</si>
  <si>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</si>
  <si>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</si>
  <si>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</si>
  <si>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</si>
  <si>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</si>
  <si>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</si>
  <si>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</si>
  <si>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</si>
  <si>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</si>
  <si>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</si>
  <si>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</si>
  <si>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</si>
  <si>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</si>
  <si>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</si>
  <si>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</si>
  <si>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</si>
  <si>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</si>
  <si>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</si>
  <si>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</si>
  <si>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</si>
  <si>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</si>
  <si>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</si>
  <si>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</si>
  <si>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</si>
  <si>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</si>
  <si>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</si>
  <si>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</si>
  <si>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</si>
  <si>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</si>
  <si>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</si>
  <si>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</si>
  <si>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</si>
  <si>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</si>
  <si>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</si>
  <si>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</si>
  <si>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</si>
  <si>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</si>
  <si>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</si>
  <si>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</si>
  <si>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</si>
  <si>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</si>
  <si>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</si>
  <si>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</si>
  <si>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</si>
  <si>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</si>
  <si>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</si>
  <si>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</si>
  <si>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</si>
  <si>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</si>
  <si>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</si>
  <si>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</si>
  <si>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</si>
  <si>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</si>
  <si>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</si>
  <si>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</si>
  <si>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</si>
  <si>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</si>
  <si>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</si>
  <si>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</si>
  <si>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</si>
  <si>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</si>
  <si>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</si>
  <si>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</si>
  <si>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</si>
  <si>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</si>
  <si>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</si>
  <si>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</si>
  <si>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</si>
  <si>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</si>
  <si>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</si>
  <si>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</si>
  <si>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</si>
  <si>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</si>
  <si>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</si>
  <si>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</si>
  <si>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</si>
  <si>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</si>
  <si>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</si>
  <si>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</si>
  <si>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</si>
  <si>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</si>
  <si>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</si>
  <si>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</si>
  <si>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</si>
  <si>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</si>
  <si>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</si>
  <si>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</si>
  <si>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</si>
  <si>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</si>
  <si>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</si>
  <si>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</si>
  <si>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</si>
  <si>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</si>
  <si>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</si>
  <si>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</si>
  <si>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</si>
  <si>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</si>
  <si>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</si>
  <si>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</si>
  <si>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</si>
  <si>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</si>
  <si>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</si>
  <si>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</si>
  <si>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</si>
  <si>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</si>
  <si>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</si>
  <si>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</si>
  <si>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</si>
  <si>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</si>
  <si>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</si>
  <si>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</si>
  <si>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</si>
  <si>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</si>
  <si>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</si>
  <si>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</si>
  <si>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</si>
  <si>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</si>
  <si>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</si>
  <si>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</si>
  <si>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</si>
  <si>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</si>
  <si>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</si>
  <si>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</si>
  <si>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</si>
  <si>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</si>
  <si>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</si>
  <si>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</si>
  <si>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</si>
  <si>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</si>
  <si>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</si>
  <si>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</si>
  <si>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</si>
  <si>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</si>
  <si>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</si>
  <si>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</si>
  <si>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</si>
  <si>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</si>
  <si>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</si>
  <si>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</si>
  <si>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</si>
  <si>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</si>
  <si>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</si>
  <si>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</si>
  <si>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</si>
  <si>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</si>
  <si>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</si>
  <si>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</si>
  <si>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</si>
  <si>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</si>
  <si>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</si>
  <si>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</si>
  <si>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</si>
  <si>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</si>
  <si>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</si>
  <si>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</si>
  <si>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</si>
  <si>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</si>
  <si>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</si>
  <si>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</si>
  <si>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</si>
  <si>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</si>
  <si>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</si>
  <si>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</si>
  <si>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</si>
  <si>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</si>
  <si>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</si>
  <si>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</si>
  <si>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</si>
  <si>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</si>
  <si>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</si>
  <si>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</si>
  <si>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</si>
  <si>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</si>
  <si>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</si>
  <si>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</si>
  <si>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</si>
  <si>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</si>
  <si>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</si>
  <si>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</si>
  <si>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</si>
  <si>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</si>
  <si>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</si>
  <si>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</si>
  <si>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</si>
  <si>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</si>
  <si>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</si>
  <si>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</si>
  <si>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</si>
  <si>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</si>
  <si>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</si>
  <si>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</si>
  <si>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</si>
  <si>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</si>
  <si>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</si>
  <si>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</si>
  <si>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</si>
  <si>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</si>
  <si>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</si>
  <si>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</si>
  <si>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</si>
  <si>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</si>
  <si>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</si>
  <si>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</si>
  <si>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</si>
  <si>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</si>
  <si>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</si>
  <si>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</si>
  <si>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</si>
  <si>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</si>
  <si>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</si>
  <si>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</si>
  <si>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</si>
  <si>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</si>
  <si>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</si>
  <si>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</si>
  <si>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</si>
  <si>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</si>
  <si>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</si>
  <si>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</si>
  <si>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</si>
  <si>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</si>
  <si>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</si>
  <si>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</si>
  <si>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</si>
  <si>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</si>
  <si>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</si>
  <si>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</si>
  <si>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</si>
  <si>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</si>
  <si>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</si>
  <si>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</si>
  <si>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</si>
  <si>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</si>
  <si>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</si>
  <si>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</si>
  <si>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</si>
  <si>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</si>
  <si>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</si>
  <si>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</si>
  <si>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</si>
  <si>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</si>
  <si>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</si>
  <si>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</si>
  <si>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</si>
  <si>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</si>
  <si>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</si>
  <si>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</si>
  <si>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</si>
  <si>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</si>
  <si>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</si>
  <si>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</si>
  <si>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</si>
  <si>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</si>
  <si>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</si>
  <si>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</si>
  <si>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</si>
  <si>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</si>
  <si>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</si>
  <si>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</si>
  <si>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</si>
  <si>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</si>
  <si>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</si>
  <si>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</si>
  <si>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</si>
  <si>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</si>
  <si>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</si>
  <si>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</si>
  <si>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</si>
  <si>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</si>
  <si>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</si>
  <si>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</si>
  <si>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</si>
  <si>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</si>
  <si>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</si>
  <si>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</si>
  <si>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</si>
  <si>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</si>
  <si>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</si>
  <si>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</si>
  <si>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</si>
  <si>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</si>
  <si>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</si>
  <si>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</si>
  <si>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</si>
  <si>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</si>
  <si>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</si>
  <si>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</si>
  <si>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</si>
  <si>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</si>
  <si>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</si>
  <si>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</si>
  <si>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</si>
  <si>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</si>
  <si>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</si>
  <si>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</si>
  <si>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</si>
  <si>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</si>
  <si>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</si>
  <si>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</si>
  <si>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</si>
  <si>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</si>
  <si>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</si>
  <si>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</si>
  <si>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</si>
  <si>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</si>
  <si>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</si>
  <si>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</si>
  <si>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</si>
  <si>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</si>
  <si>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</si>
  <si>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</si>
  <si>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</si>
  <si>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</si>
  <si>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</si>
  <si>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</si>
  <si>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</si>
  <si>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</si>
  <si>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</si>
  <si>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</si>
  <si>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</si>
  <si>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</si>
  <si>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</si>
  <si>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</si>
  <si>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</si>
  <si>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</si>
  <si>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</si>
  <si>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</si>
  <si>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</si>
  <si>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</si>
  <si>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</si>
  <si>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</si>
  <si>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</si>
  <si>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</si>
  <si>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</si>
  <si>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</si>
  <si>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</si>
  <si>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</si>
  <si>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</si>
  <si>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</si>
  <si>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</si>
  <si>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</si>
  <si>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</si>
  <si>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</si>
  <si>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</si>
  <si>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</si>
  <si>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</si>
  <si>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</si>
  <si>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</si>
  <si>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</si>
  <si>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</si>
  <si>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</si>
  <si>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</si>
  <si>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</si>
  <si>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</si>
  <si>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</si>
  <si>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</si>
  <si>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</si>
  <si>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</si>
  <si>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</si>
  <si>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</si>
  <si>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</si>
  <si>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</si>
  <si>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</si>
  <si>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</si>
  <si>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</si>
  <si>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</si>
  <si>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</si>
  <si>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</si>
  <si>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</si>
  <si>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</si>
  <si>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</si>
  <si>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</si>
  <si>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</si>
  <si>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</si>
  <si>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</si>
  <si>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</si>
  <si>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</si>
  <si>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</si>
  <si>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</si>
  <si>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</si>
  <si>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</si>
  <si>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</si>
  <si>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</si>
  <si>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</si>
  <si>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</si>
  <si>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</si>
  <si>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</si>
  <si>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</si>
  <si>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</si>
  <si>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</si>
  <si>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</si>
  <si>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</si>
  <si>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</si>
  <si>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</si>
  <si>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</si>
  <si>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</si>
  <si>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</si>
  <si>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</si>
  <si>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</si>
  <si>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</si>
  <si>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</si>
  <si>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</si>
  <si>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</si>
  <si>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</si>
  <si>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</si>
  <si>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</si>
  <si>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</si>
  <si>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</si>
  <si>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</si>
  <si>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</si>
  <si>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</si>
  <si>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</si>
  <si>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</si>
  <si>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</si>
  <si>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</si>
  <si>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</si>
  <si>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</si>
  <si>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</si>
  <si>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</si>
  <si>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</si>
  <si>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</si>
  <si>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</si>
  <si>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</si>
  <si>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</si>
  <si>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</si>
  <si>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</si>
  <si>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</si>
  <si>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</si>
  <si>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</si>
  <si>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</si>
  <si>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</si>
  <si>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</si>
  <si>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</si>
  <si>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</si>
  <si>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</si>
  <si>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</si>
  <si>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</si>
  <si>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</si>
  <si>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</si>
  <si>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</si>
  <si>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</si>
  <si>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</si>
  <si>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</si>
  <si>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</si>
  <si>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</si>
  <si>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</si>
  <si>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</si>
  <si>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</si>
  <si>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</si>
  <si>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</si>
  <si>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</si>
  <si>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</si>
  <si>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</si>
  <si>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</si>
  <si>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</si>
  <si>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</si>
  <si>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</si>
  <si>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</si>
  <si>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</si>
  <si>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</si>
  <si>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</si>
  <si>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</si>
  <si>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</si>
  <si>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</si>
  <si>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</si>
  <si>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</si>
  <si>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</si>
  <si>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</si>
  <si>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</si>
  <si>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</si>
  <si>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</si>
  <si>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</si>
  <si>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</si>
  <si>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</si>
  <si>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</si>
  <si>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</si>
  <si>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</si>
  <si>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</si>
  <si>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</si>
  <si>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</si>
  <si>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</si>
  <si>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</si>
  <si>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</si>
  <si>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</si>
  <si>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</si>
  <si>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</si>
  <si>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</si>
  <si>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</si>
  <si>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</si>
  <si>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</si>
  <si>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</si>
  <si>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</si>
  <si>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</si>
  <si>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</si>
  <si>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</si>
  <si>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</si>
  <si>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</si>
  <si>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</si>
  <si>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</si>
  <si>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</si>
  <si>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</si>
  <si>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</si>
  <si>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</si>
  <si>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</si>
  <si>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</si>
  <si>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</si>
  <si>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</si>
  <si>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</si>
  <si>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</si>
  <si>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</si>
  <si>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</si>
  <si>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</si>
  <si>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</si>
  <si>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</si>
  <si>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</si>
  <si>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</si>
  <si>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</si>
  <si>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</si>
  <si>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</si>
  <si>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</si>
  <si>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</si>
  <si>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</si>
  <si>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</si>
  <si>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</si>
  <si>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</si>
  <si>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</si>
  <si>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</si>
  <si>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</si>
  <si>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</si>
  <si>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</si>
  <si>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</si>
  <si>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</si>
  <si>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</si>
  <si>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</si>
  <si>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</si>
  <si>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</si>
  <si>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</si>
  <si>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</si>
  <si>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</si>
  <si>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</si>
  <si>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</si>
  <si>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</si>
  <si>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</si>
  <si>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</si>
  <si>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</si>
  <si>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</si>
  <si>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</si>
  <si>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</si>
  <si>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</si>
  <si>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</si>
  <si>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</si>
  <si>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</si>
  <si>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</si>
  <si>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</si>
  <si>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</si>
  <si>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</si>
  <si>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</si>
  <si>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</si>
  <si>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</si>
  <si>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</si>
  <si>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</si>
  <si>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</si>
  <si>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</si>
  <si>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</si>
  <si>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</si>
  <si>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</si>
  <si>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</si>
  <si>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</si>
  <si>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</si>
  <si>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</si>
  <si>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</si>
  <si>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</si>
  <si>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</si>
  <si>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</si>
  <si>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</si>
  <si>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</si>
  <si>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</si>
  <si>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</si>
  <si>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</si>
  <si>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</si>
  <si>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</si>
  <si>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</si>
  <si>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</si>
  <si>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</si>
  <si>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</si>
  <si>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</si>
  <si>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</si>
  <si>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</si>
  <si>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</si>
  <si>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</si>
  <si>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</si>
  <si>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</si>
  <si>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</si>
  <si>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</si>
  <si>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</si>
  <si>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</si>
  <si>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</si>
  <si>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</si>
  <si>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</si>
  <si>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</si>
  <si>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</si>
  <si>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</si>
  <si>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</si>
  <si>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</si>
  <si>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</si>
  <si>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</si>
  <si>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</si>
  <si>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</si>
  <si>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</si>
  <si>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</si>
  <si>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</si>
  <si>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</si>
  <si>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</si>
  <si>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</si>
  <si>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</si>
  <si>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</si>
  <si>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</si>
  <si>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</si>
  <si>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</si>
  <si>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</si>
  <si>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</si>
  <si>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</si>
  <si>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</si>
  <si>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</si>
  <si>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</si>
  <si>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</si>
  <si>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</si>
  <si>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</si>
  <si>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</si>
  <si>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</si>
  <si>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</si>
  <si>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</si>
  <si>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</si>
  <si>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</si>
  <si>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</si>
  <si>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</si>
  <si>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</si>
  <si>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</si>
  <si>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</si>
  <si>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</si>
  <si>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</si>
  <si>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</si>
  <si>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</si>
  <si>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</si>
  <si>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</si>
  <si>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</si>
  <si>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</si>
  <si>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</si>
  <si>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</si>
  <si>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</si>
  <si>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</si>
  <si>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</si>
  <si>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</si>
  <si>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</si>
  <si>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</si>
  <si>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</si>
  <si>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</si>
  <si>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</si>
  <si>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</si>
  <si>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</si>
  <si>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</si>
  <si>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</si>
  <si>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</si>
  <si>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</si>
  <si>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</si>
  <si>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</si>
  <si>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</si>
  <si>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</si>
  <si>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</si>
  <si>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</si>
  <si>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</si>
  <si>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</si>
  <si>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</si>
  <si>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</si>
  <si>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</si>
  <si>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</si>
  <si>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</si>
  <si>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</si>
  <si>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</si>
  <si>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</si>
  <si>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</si>
  <si>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</si>
  <si>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</si>
  <si>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</si>
  <si>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</si>
  <si>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</si>
  <si>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</si>
  <si>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</si>
  <si>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</si>
  <si>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</si>
  <si>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</si>
  <si>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</si>
  <si>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</si>
  <si>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</si>
  <si>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</si>
  <si>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</si>
  <si>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</si>
  <si>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</si>
  <si>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</si>
  <si>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</si>
  <si>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</si>
  <si>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</si>
  <si>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</si>
  <si>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</si>
  <si>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</si>
  <si>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</si>
  <si>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</si>
  <si>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</si>
  <si>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</si>
  <si>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</si>
  <si>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</si>
  <si>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</si>
  <si>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</si>
  <si>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</si>
  <si>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</si>
  <si>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</si>
  <si>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</si>
  <si>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</si>
  <si>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</si>
  <si>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</si>
  <si>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</si>
  <si>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</si>
  <si>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</si>
  <si>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</si>
  <si>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</si>
  <si>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</si>
  <si>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</si>
  <si>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</si>
  <si>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</si>
  <si>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</si>
  <si>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</si>
  <si>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</si>
  <si>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</si>
  <si>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</si>
  <si>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</si>
  <si>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</si>
  <si>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</si>
  <si>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</si>
  <si>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</si>
  <si>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</si>
  <si>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</si>
  <si>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</si>
  <si>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</si>
  <si>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</si>
  <si>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</si>
  <si>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</si>
  <si>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</si>
  <si>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</si>
  <si>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</si>
  <si>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</si>
  <si>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</si>
  <si>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</si>
  <si>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</si>
  <si>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</si>
  <si>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</si>
  <si>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</si>
  <si>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</si>
  <si>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</si>
  <si>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</si>
  <si>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</si>
  <si>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</si>
  <si>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</si>
  <si>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</si>
  <si>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</si>
  <si>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</si>
  <si>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</si>
  <si>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</si>
  <si>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</si>
  <si>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</si>
  <si>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</si>
  <si>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</si>
  <si>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</si>
  <si>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</si>
  <si>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</si>
  <si>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</si>
  <si>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</si>
  <si>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</si>
  <si>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</si>
  <si>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</si>
  <si>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</si>
  <si>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</si>
  <si>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</si>
  <si>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</si>
  <si>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</si>
  <si>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</si>
  <si>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</si>
  <si>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</si>
  <si>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</si>
  <si>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</si>
  <si>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</si>
  <si>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</si>
  <si>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</si>
  <si>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</si>
  <si>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</si>
  <si>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</si>
  <si>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</si>
  <si>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</si>
  <si>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</si>
  <si>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</si>
  <si>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</si>
  <si>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</si>
  <si>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</si>
  <si>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</si>
  <si>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</si>
  <si>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</si>
  <si>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</si>
  <si>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</si>
  <si>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</si>
  <si>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</si>
  <si>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</si>
  <si>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</si>
  <si>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</si>
  <si>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</si>
  <si>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</si>
  <si>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</si>
  <si>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</si>
  <si>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</si>
  <si>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</si>
  <si>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</si>
  <si>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</si>
  <si>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</si>
  <si>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</si>
  <si>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</si>
  <si>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</si>
  <si>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</si>
  <si>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</si>
  <si>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</si>
  <si>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</si>
  <si>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</si>
  <si>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</si>
  <si>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</si>
  <si>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</si>
  <si>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</si>
  <si>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</si>
  <si>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</si>
  <si>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</si>
  <si>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</si>
  <si>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</si>
  <si>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</si>
  <si>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</si>
  <si>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</si>
  <si>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</si>
  <si>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</si>
  <si>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</si>
  <si>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</si>
  <si>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</si>
  <si>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</si>
  <si>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</si>
  <si>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</si>
  <si>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</si>
  <si>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</si>
  <si>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</si>
  <si>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</si>
  <si>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</si>
  <si>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</si>
  <si>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</si>
  <si>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</si>
  <si>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</si>
  <si>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</si>
  <si>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</si>
  <si>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</si>
  <si>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</si>
  <si>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</si>
  <si>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</si>
  <si>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</si>
  <si>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</si>
  <si>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</si>
  <si>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</si>
  <si>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</si>
  <si>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</si>
  <si>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</si>
  <si>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</si>
  <si>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</si>
  <si>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</si>
  <si>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</si>
  <si>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</si>
  <si>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</si>
  <si>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</si>
  <si>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</si>
  <si>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</si>
  <si>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</si>
  <si>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</si>
  <si>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</si>
  <si>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</si>
  <si>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</si>
  <si>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</si>
  <si>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</si>
  <si>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</si>
  <si>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</si>
  <si>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</si>
  <si>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</si>
  <si>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</si>
  <si>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</si>
  <si>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</si>
  <si>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</si>
  <si>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</si>
  <si>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</si>
  <si>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</si>
  <si>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</si>
  <si>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</si>
  <si>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</si>
  <si>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</si>
  <si>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</si>
  <si>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</si>
  <si>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</si>
  <si>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</si>
  <si>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</si>
  <si>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</si>
  <si>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</si>
  <si>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</si>
  <si>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</si>
  <si>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</si>
  <si>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</si>
  <si>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</si>
  <si>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</si>
  <si>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</si>
  <si>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</si>
  <si>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</si>
  <si>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</si>
  <si>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</si>
  <si>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</si>
  <si>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</si>
  <si>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</si>
  <si>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</si>
  <si>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</si>
  <si>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</si>
  <si>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</si>
  <si>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</si>
  <si>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</si>
  <si>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</si>
  <si>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</si>
  <si>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</si>
  <si>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</si>
  <si>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</si>
  <si>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</si>
  <si>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</si>
  <si>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</si>
  <si>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</si>
  <si>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</si>
  <si>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</si>
  <si>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</si>
  <si>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</si>
  <si>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</si>
  <si>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</si>
  <si>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</si>
  <si>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</si>
  <si>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</si>
  <si>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</si>
  <si>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</si>
  <si>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</si>
  <si>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</si>
  <si>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</si>
  <si>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</si>
  <si>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</si>
  <si>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</si>
  <si>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</si>
  <si>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</si>
  <si>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</si>
  <si>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</si>
  <si>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</si>
  <si>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</si>
  <si>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</si>
  <si>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</si>
  <si>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</si>
  <si>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</si>
  <si>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</si>
  <si>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</si>
  <si>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</si>
  <si>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</si>
  <si>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</si>
  <si>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</si>
  <si>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</si>
  <si>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</si>
  <si>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</si>
  <si>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</si>
  <si>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</si>
  <si>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</si>
  <si>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</si>
  <si>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</si>
  <si>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</si>
  <si>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</si>
  <si>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</si>
  <si>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</si>
  <si>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</si>
  <si>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</si>
  <si>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</si>
  <si>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</si>
  <si>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</si>
  <si>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</si>
  <si>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</si>
  <si>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</si>
  <si>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</si>
  <si>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</si>
  <si>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</si>
  <si>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</si>
  <si>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</si>
  <si>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</si>
  <si>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</si>
  <si>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</si>
  <si>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</si>
  <si>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</si>
  <si>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</si>
  <si>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</si>
  <si>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</si>
  <si>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</si>
  <si>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</si>
  <si>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</si>
  <si>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</si>
  <si>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</si>
  <si>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</si>
  <si>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</si>
  <si>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</si>
  <si>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</si>
  <si>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</si>
  <si>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</si>
  <si>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</si>
  <si>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</si>
  <si>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</si>
  <si>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</si>
  <si>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</si>
  <si>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</si>
  <si>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</si>
  <si>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</si>
  <si>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</si>
  <si>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</si>
  <si>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</si>
  <si>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</si>
  <si>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</si>
  <si>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</si>
  <si>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</si>
  <si>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</si>
  <si>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</si>
  <si>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</si>
  <si>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</si>
  <si>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</si>
  <si>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</si>
  <si>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</si>
  <si>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</si>
  <si>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</si>
  <si>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</si>
  <si>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</si>
  <si>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</si>
  <si>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</si>
  <si>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</si>
  <si>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</si>
  <si>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</si>
  <si>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</si>
  <si>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</si>
  <si>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</si>
  <si>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</si>
  <si>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</si>
  <si>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</si>
  <si>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</si>
  <si>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</si>
  <si>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</si>
  <si>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</si>
  <si>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</si>
  <si>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</si>
  <si>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</si>
  <si>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</si>
  <si>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</si>
  <si>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</si>
  <si>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</si>
  <si>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</si>
  <si>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</si>
  <si>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</si>
  <si>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</si>
  <si>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</si>
  <si>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</si>
  <si>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</si>
  <si>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</si>
  <si>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</si>
  <si>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</si>
  <si>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</si>
  <si>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</si>
  <si>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</si>
  <si>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</si>
  <si>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</si>
  <si>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</si>
  <si>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</si>
  <si>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</si>
  <si>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</si>
  <si>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</si>
  <si>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</si>
  <si>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</si>
  <si>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</si>
  <si>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</si>
  <si>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</si>
  <si>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</si>
  <si>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</si>
  <si>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</si>
  <si>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</si>
  <si>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</si>
  <si>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</si>
  <si>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</si>
  <si>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</si>
  <si>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</si>
  <si>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</si>
  <si>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</si>
  <si>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</si>
  <si>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</si>
  <si>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</si>
  <si>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</si>
  <si>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</si>
  <si>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</si>
  <si>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</si>
  <si>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</si>
  <si>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</si>
  <si>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</si>
  <si>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</si>
  <si>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</si>
  <si>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</si>
  <si>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</si>
  <si>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</si>
  <si>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</si>
  <si>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</si>
  <si>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</si>
  <si>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</si>
  <si>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</si>
  <si>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</si>
  <si>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</si>
  <si>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</si>
  <si>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</si>
  <si>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</si>
  <si>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</si>
  <si>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</si>
  <si>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</si>
  <si>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</si>
  <si>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</si>
  <si>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</si>
  <si>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</si>
  <si>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</si>
  <si>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</si>
  <si>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</si>
  <si>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</si>
  <si>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</si>
  <si>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</si>
  <si>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</si>
  <si>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</si>
  <si>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</si>
  <si>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</si>
  <si>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</si>
  <si>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</si>
  <si>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</si>
  <si>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</si>
  <si>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</si>
  <si>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</si>
  <si>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</si>
  <si>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</si>
  <si>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</si>
  <si>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</si>
  <si>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</si>
  <si>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</si>
  <si>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</si>
  <si>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</si>
  <si>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</si>
  <si>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</si>
  <si>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</si>
  <si>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</si>
  <si>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</si>
  <si>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</si>
  <si>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</si>
  <si>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</si>
  <si>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</si>
  <si>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</si>
  <si>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</si>
  <si>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</si>
  <si>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</si>
  <si>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</si>
  <si>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</si>
  <si>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</si>
  <si>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</si>
  <si>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</si>
  <si>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</si>
  <si>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</si>
  <si>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</si>
  <si>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</si>
  <si>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</si>
  <si>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</si>
  <si>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</si>
  <si>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</si>
  <si>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</si>
  <si>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</si>
  <si>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</si>
  <si>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</si>
  <si>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</si>
  <si>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</si>
  <si>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</si>
  <si>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</si>
  <si>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</si>
  <si>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</si>
  <si>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</si>
  <si>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</si>
  <si>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</si>
  <si>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</si>
  <si>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</si>
  <si>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</si>
  <si>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</si>
  <si>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</si>
  <si>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</si>
  <si>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</si>
  <si>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</si>
  <si>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</si>
  <si>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</si>
  <si>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</si>
  <si>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</si>
  <si>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</si>
  <si>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</si>
  <si>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</si>
  <si>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</si>
  <si>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</si>
  <si>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</si>
  <si>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</si>
  <si>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</si>
  <si>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</si>
  <si>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</si>
  <si>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</si>
  <si>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</si>
  <si>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</si>
  <si>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</si>
  <si>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</si>
  <si>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</si>
  <si>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</si>
  <si>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</si>
  <si>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</si>
  <si>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</si>
  <si>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</si>
  <si>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</si>
  <si>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</si>
  <si>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</si>
  <si>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</si>
  <si>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</si>
  <si>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</si>
  <si>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</si>
  <si>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</si>
  <si>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</si>
  <si>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</si>
  <si>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</si>
  <si>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</si>
  <si>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</si>
  <si>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</si>
  <si>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</si>
  <si>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</si>
  <si>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</si>
  <si>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</si>
  <si>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</si>
  <si>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</si>
  <si>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</si>
  <si>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</si>
  <si>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</si>
  <si>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</si>
  <si>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</si>
  <si>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</si>
  <si>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</si>
  <si>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</si>
  <si>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</si>
  <si>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</si>
  <si>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</si>
  <si>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</si>
  <si>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</si>
  <si>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</si>
  <si>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</si>
  <si>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</si>
  <si>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</si>
  <si>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</si>
  <si>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</si>
  <si>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</si>
  <si>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</si>
  <si>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</si>
  <si>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</si>
  <si>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</si>
  <si>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</si>
  <si>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</si>
  <si>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</si>
  <si>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</si>
  <si>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</si>
  <si>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</si>
  <si>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</si>
  <si>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</si>
  <si>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</si>
  <si>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</si>
  <si>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</si>
  <si>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</si>
  <si>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</si>
  <si>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</si>
  <si>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</si>
  <si>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</si>
  <si>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</si>
  <si>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</si>
  <si>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</si>
  <si>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</si>
  <si>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</si>
  <si>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</si>
  <si>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</si>
  <si>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</si>
  <si>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</si>
  <si>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</si>
  <si>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</si>
  <si>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</si>
  <si>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</si>
  <si>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</si>
  <si>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</si>
  <si>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</si>
  <si>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</si>
  <si>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</si>
  <si>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</si>
  <si>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</si>
  <si>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</si>
  <si>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</si>
  <si>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</si>
  <si>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</si>
  <si>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</si>
  <si>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</si>
  <si>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</si>
  <si>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</si>
  <si>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</si>
  <si>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</si>
  <si>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</si>
  <si>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</si>
  <si>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</si>
  <si>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</si>
  <si>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</si>
  <si>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</si>
  <si>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</si>
  <si>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</si>
  <si>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</si>
  <si>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</si>
  <si>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</si>
  <si>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</si>
  <si>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</si>
  <si>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</si>
  <si>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</si>
  <si>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</si>
  <si>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</si>
  <si>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</si>
  <si>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</si>
  <si>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</si>
  <si>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</si>
  <si>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</si>
  <si>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</si>
  <si>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</si>
  <si>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</si>
  <si>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</si>
  <si>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</si>
  <si>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</si>
  <si>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</si>
  <si>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</si>
  <si>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</si>
  <si>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</si>
  <si>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</si>
  <si>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</si>
  <si>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</si>
  <si>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</si>
  <si>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</si>
  <si>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</si>
  <si>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</si>
  <si>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</si>
  <si>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</si>
  <si>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</si>
  <si>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</si>
  <si>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</si>
  <si>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</si>
  <si>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</si>
  <si>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</si>
  <si>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</si>
  <si>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</si>
  <si>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</si>
  <si>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</si>
  <si>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</si>
  <si>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</si>
  <si>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</si>
  <si>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</si>
  <si>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</si>
  <si>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</si>
  <si>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</si>
  <si>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</si>
  <si>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</si>
  <si>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</si>
  <si>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</si>
  <si>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</si>
  <si>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</si>
  <si>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</si>
  <si>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</si>
  <si>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</si>
  <si>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</si>
  <si>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</si>
  <si>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</si>
  <si>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</si>
  <si>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</si>
  <si>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</si>
  <si>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</si>
  <si>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</si>
  <si>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</si>
  <si>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</si>
  <si>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</si>
  <si>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</si>
  <si>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</si>
  <si>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</si>
  <si>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</si>
  <si>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</si>
  <si>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</si>
  <si>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</si>
  <si>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</si>
  <si>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</si>
  <si>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</si>
  <si>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</si>
  <si>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</si>
  <si>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</si>
  <si>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</si>
  <si>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</si>
  <si>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</si>
  <si>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</si>
  <si>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</si>
  <si>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</si>
  <si>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</si>
  <si>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</si>
  <si>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</si>
  <si>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</si>
  <si>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</si>
  <si>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</si>
  <si>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</si>
  <si>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</si>
  <si>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</si>
  <si>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</si>
  <si>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</si>
  <si>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</si>
  <si>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</si>
  <si>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</si>
  <si>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</si>
  <si>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</si>
  <si>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</si>
  <si>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</si>
  <si>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</si>
  <si>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</si>
  <si>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</si>
  <si>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</si>
  <si>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</si>
  <si>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</si>
  <si>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</si>
  <si>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</si>
  <si>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</si>
  <si>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</si>
  <si>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</si>
  <si>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</si>
  <si>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</si>
  <si>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</si>
  <si>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</si>
  <si>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</si>
  <si>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</si>
  <si>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</si>
  <si>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</si>
  <si>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</si>
  <si>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</si>
  <si>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</si>
  <si>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</si>
  <si>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</si>
  <si>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</si>
  <si>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</si>
  <si>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</si>
  <si>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</si>
  <si>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</si>
  <si>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</si>
  <si>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</si>
  <si>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</si>
  <si>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</si>
  <si>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</si>
  <si>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</si>
  <si>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</si>
  <si>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</si>
  <si>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</si>
  <si>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</si>
  <si>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</si>
  <si>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</si>
  <si>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</si>
  <si>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</si>
  <si>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</si>
  <si>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</si>
  <si>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</si>
  <si>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</si>
  <si>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</si>
  <si>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</si>
  <si>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</si>
  <si>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</si>
  <si>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</si>
  <si>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</si>
  <si>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</si>
  <si>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</si>
  <si>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</si>
  <si>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</si>
  <si>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</si>
  <si>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</si>
  <si>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</si>
  <si>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</si>
  <si>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</si>
  <si>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</si>
  <si>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</si>
  <si>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</si>
  <si>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</si>
  <si>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</si>
  <si>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</si>
  <si>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</si>
  <si>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</si>
  <si>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</si>
  <si>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</si>
  <si>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</si>
  <si>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</si>
  <si>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</si>
  <si>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</si>
  <si>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</si>
  <si>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</si>
  <si>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</si>
  <si>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</si>
  <si>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</si>
  <si>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</si>
  <si>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</si>
  <si>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</si>
  <si>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</si>
  <si>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</si>
  <si>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</si>
  <si>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</si>
  <si>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</si>
  <si>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</si>
  <si>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</si>
  <si>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</si>
  <si>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</si>
  <si>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</si>
  <si>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</si>
  <si>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</si>
  <si>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</si>
  <si>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</si>
  <si>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</si>
  <si>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</si>
  <si>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</si>
  <si>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</si>
  <si>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</si>
  <si>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</si>
  <si>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</si>
  <si>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</si>
  <si>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</si>
  <si>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</si>
  <si>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</si>
  <si>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</si>
  <si>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</si>
  <si>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</si>
  <si>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</si>
  <si>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</si>
  <si>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</si>
  <si>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</si>
  <si>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</si>
  <si>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</si>
  <si>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</si>
  <si>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</si>
  <si>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</si>
  <si>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</si>
  <si>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</si>
  <si>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</si>
  <si>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</si>
  <si>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</si>
  <si>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</si>
  <si>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</si>
  <si>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</si>
  <si>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</si>
  <si>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</si>
  <si>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</si>
  <si>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</si>
  <si>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</si>
  <si>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</si>
  <si>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</si>
  <si>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</si>
  <si>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</si>
  <si>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</si>
  <si>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</si>
  <si>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</si>
  <si>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</si>
  <si>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</si>
  <si>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</si>
  <si>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</si>
  <si>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</si>
  <si>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</si>
  <si>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</si>
  <si>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</si>
  <si>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</si>
  <si>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</si>
  <si>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</si>
  <si>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</si>
  <si>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</si>
  <si>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</si>
  <si>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</si>
  <si>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</si>
  <si>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</si>
  <si>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</si>
  <si>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</si>
  <si>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</si>
  <si>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</si>
  <si>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</si>
  <si>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</si>
  <si>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</si>
  <si>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</si>
  <si>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</si>
  <si>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</si>
  <si>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</si>
  <si>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</si>
  <si>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</si>
  <si>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</si>
  <si>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</si>
  <si>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</si>
  <si>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</si>
  <si>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</si>
  <si>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</si>
  <si>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</si>
  <si>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</si>
  <si>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</si>
  <si>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</si>
  <si>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</si>
  <si>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</si>
  <si>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</si>
  <si>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</si>
  <si>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</si>
  <si>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</si>
  <si>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</si>
  <si>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</si>
  <si>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</si>
  <si>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</si>
  <si>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</si>
  <si>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</si>
  <si>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</si>
  <si>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</si>
  <si>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</si>
  <si>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</si>
  <si>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</si>
  <si>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</si>
  <si>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</si>
  <si>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</si>
  <si>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</si>
  <si>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</si>
  <si>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</si>
  <si>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</si>
  <si>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</si>
  <si>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</si>
  <si>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</si>
  <si>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</si>
  <si>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</si>
  <si>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</si>
  <si>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</si>
  <si>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</si>
  <si>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</si>
  <si>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</si>
  <si>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</si>
  <si>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</si>
  <si>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</si>
  <si>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</si>
  <si>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</si>
  <si>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</si>
  <si>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</si>
  <si>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</si>
  <si>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</si>
  <si>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</si>
  <si>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</si>
  <si>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</si>
  <si>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</si>
  <si>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</si>
  <si>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</si>
  <si>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</si>
  <si>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</si>
  <si>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</si>
  <si>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</si>
  <si>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</si>
  <si>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</si>
  <si>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</si>
  <si>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</si>
  <si>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</si>
  <si>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</si>
  <si>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</si>
  <si>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</si>
  <si>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</si>
  <si>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</si>
  <si>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</si>
  <si>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</si>
  <si>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</si>
  <si>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</si>
  <si>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</si>
  <si>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</si>
  <si>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</si>
  <si>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</si>
  <si>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</si>
  <si>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</si>
  <si>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</si>
  <si>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</si>
  <si>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</si>
  <si>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</si>
  <si>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</si>
  <si>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</si>
  <si>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</si>
  <si>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</si>
  <si>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</si>
  <si>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</si>
  <si>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</si>
  <si>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</si>
  <si>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</si>
  <si>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</si>
  <si>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</si>
  <si>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</si>
  <si>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</si>
  <si>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</si>
  <si>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</si>
  <si>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</si>
  <si>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</si>
  <si>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</si>
  <si>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</si>
  <si>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</si>
  <si>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</si>
  <si>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</si>
  <si>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</si>
  <si>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</si>
  <si>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</si>
  <si>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</si>
  <si>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</si>
  <si>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</si>
  <si>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</si>
  <si>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</si>
  <si>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</si>
  <si>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</si>
  <si>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</si>
  <si>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</si>
  <si>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</si>
  <si>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</si>
  <si>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</si>
  <si>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</si>
  <si>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</si>
  <si>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</si>
  <si>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</si>
  <si>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</si>
  <si>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</si>
  <si>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</si>
  <si>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</si>
  <si>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</si>
  <si>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</si>
  <si>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</si>
  <si>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</si>
  <si>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</si>
  <si>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</si>
  <si>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</si>
  <si>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</si>
  <si>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</si>
  <si>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</si>
  <si>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</si>
  <si>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</si>
  <si>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</si>
  <si>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</si>
  <si>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</si>
  <si>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</si>
  <si>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</si>
  <si>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</si>
  <si>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</si>
  <si>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</si>
  <si>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</si>
  <si>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</si>
  <si>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</si>
  <si>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</si>
  <si>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</si>
  <si>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</si>
  <si>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</si>
  <si>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</si>
  <si>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</si>
  <si>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</si>
  <si>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</si>
  <si>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</si>
  <si>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</si>
  <si>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</si>
  <si>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</si>
  <si>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</si>
  <si>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</si>
  <si>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</si>
  <si>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</si>
  <si>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</si>
  <si>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</si>
  <si>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</si>
  <si>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</si>
  <si>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</si>
  <si>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</si>
  <si>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</si>
  <si>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</si>
  <si>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</si>
  <si>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</si>
  <si>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</si>
  <si>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</si>
  <si>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</si>
  <si>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</si>
  <si>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</si>
  <si>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</si>
  <si>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</si>
  <si>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</si>
  <si>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</si>
  <si>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</si>
  <si>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</si>
  <si>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</si>
  <si>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</si>
  <si>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</si>
  <si>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</si>
  <si>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</si>
  <si>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</si>
  <si>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</si>
  <si>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</si>
  <si>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</si>
  <si>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</si>
  <si>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</si>
  <si>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</si>
  <si>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</si>
  <si>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</si>
  <si>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</si>
  <si>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</si>
  <si>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</si>
  <si>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</si>
  <si>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</si>
  <si>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</si>
  <si>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</si>
  <si>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</si>
  <si>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</si>
  <si>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</si>
  <si>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</si>
  <si>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</si>
  <si>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</si>
  <si>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</si>
  <si>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</si>
  <si>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</si>
  <si>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</si>
  <si>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</si>
  <si>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</si>
  <si>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</si>
  <si>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</si>
  <si>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</si>
  <si>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</si>
  <si>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</si>
  <si>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</si>
  <si>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</si>
  <si>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</si>
  <si>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</si>
  <si>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</si>
  <si>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</si>
  <si>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</si>
  <si>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</si>
  <si>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</si>
  <si>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</si>
  <si>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</si>
  <si>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</si>
  <si>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</si>
  <si>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</si>
  <si>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</si>
  <si>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</si>
  <si>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</si>
  <si>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</si>
  <si>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</si>
  <si>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</si>
  <si>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</si>
  <si>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</si>
  <si>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</si>
  <si>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</si>
  <si>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</si>
  <si>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</si>
  <si>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</si>
  <si>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</si>
  <si>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</si>
  <si>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</si>
  <si>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</si>
  <si>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</si>
  <si>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</si>
  <si>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</si>
  <si>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</si>
  <si>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</si>
  <si>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</si>
  <si>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</si>
  <si>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</si>
  <si>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</si>
  <si>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</si>
  <si>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</si>
  <si>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</si>
  <si>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</si>
  <si>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</si>
  <si>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</si>
  <si>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</si>
  <si>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</si>
  <si>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</si>
  <si>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</si>
  <si>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</si>
  <si>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</si>
  <si>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</si>
  <si>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</si>
  <si>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</si>
  <si>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</si>
  <si>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</si>
  <si>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</si>
  <si>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</si>
  <si>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</si>
  <si>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</si>
  <si>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</si>
  <si>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</si>
  <si>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</si>
  <si>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</si>
  <si>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</si>
  <si>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</si>
  <si>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</si>
  <si>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</si>
  <si>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</si>
  <si>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</si>
  <si>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</si>
  <si>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</si>
  <si>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</si>
  <si>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</si>
  <si>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</si>
  <si>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</si>
  <si>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</si>
  <si>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</si>
  <si>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</si>
  <si>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</si>
  <si>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</si>
  <si>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</si>
  <si>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</si>
  <si>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</si>
  <si>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</si>
  <si>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</si>
  <si>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</si>
  <si>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</si>
  <si>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</si>
  <si>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</si>
  <si>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</si>
  <si>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</si>
  <si>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</si>
  <si>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</si>
  <si>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</si>
  <si>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</si>
  <si>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</si>
  <si>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</si>
  <si>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</si>
  <si>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</si>
  <si>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</si>
  <si>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</si>
  <si>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</si>
  <si>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</si>
  <si>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</si>
  <si>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</si>
  <si>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</si>
  <si>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</si>
  <si>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</si>
  <si>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</si>
  <si>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</si>
  <si>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</si>
  <si>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</si>
  <si>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</si>
  <si>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</si>
  <si>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</si>
  <si>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</si>
  <si>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</si>
  <si>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</si>
  <si>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</si>
  <si>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</si>
  <si>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</si>
  <si>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</si>
  <si>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</si>
  <si>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</si>
  <si>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</si>
  <si>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</si>
  <si>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</si>
  <si>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</si>
  <si>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</si>
  <si>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</si>
  <si>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</si>
  <si>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</si>
  <si>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</si>
  <si>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</si>
  <si>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</si>
  <si>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</si>
  <si>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</si>
  <si>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</si>
  <si>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</si>
  <si>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</si>
  <si>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</si>
  <si>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</si>
  <si>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</si>
  <si>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</si>
  <si>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</si>
  <si>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</si>
  <si>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</si>
  <si>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</si>
  <si>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</si>
  <si>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</si>
  <si>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</si>
  <si>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</si>
  <si>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</si>
  <si>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</si>
  <si>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</si>
  <si>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</si>
  <si>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</si>
  <si>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</si>
  <si>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</si>
  <si>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</si>
  <si>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</si>
  <si>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</si>
  <si>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</si>
  <si>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</si>
  <si>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</si>
  <si>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</si>
  <si>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</si>
  <si>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</si>
  <si>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</si>
  <si>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</si>
  <si>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</si>
  <si>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</si>
  <si>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</si>
  <si>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</si>
  <si>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</si>
  <si>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</si>
  <si>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</si>
  <si>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</si>
  <si>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</si>
  <si>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</si>
  <si>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</si>
  <si>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</si>
  <si>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</si>
  <si>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</si>
  <si>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</si>
  <si>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</si>
  <si>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</si>
  <si>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</si>
  <si>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</si>
  <si>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</si>
  <si>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</si>
  <si>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</si>
  <si>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</si>
  <si>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</si>
  <si>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</si>
  <si>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</si>
  <si>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</si>
  <si>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</si>
  <si>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</si>
  <si>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</si>
  <si>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</si>
  <si>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</si>
  <si>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</si>
  <si>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</si>
  <si>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</si>
  <si>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</si>
  <si>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</si>
  <si>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</si>
  <si>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</si>
  <si>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</si>
  <si>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</si>
  <si>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</si>
  <si>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</si>
  <si>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</si>
  <si>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</si>
  <si>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</si>
  <si>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</si>
  <si>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</si>
  <si>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</si>
  <si>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</si>
  <si>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</si>
  <si>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</si>
  <si>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</si>
  <si>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</si>
  <si>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</si>
  <si>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</si>
  <si>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</si>
  <si>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</si>
  <si>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</si>
  <si>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</si>
  <si>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</si>
  <si>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</si>
  <si>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</si>
  <si>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</si>
  <si>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</si>
  <si>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</si>
  <si>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</si>
  <si>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</si>
  <si>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</si>
  <si>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</si>
  <si>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</si>
  <si>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</si>
  <si>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</si>
  <si>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</si>
  <si>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</si>
  <si>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</si>
  <si>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</si>
  <si>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</si>
  <si>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</si>
  <si>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</si>
  <si>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</si>
  <si>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</si>
  <si>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</si>
  <si>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</si>
  <si>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</si>
  <si>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</si>
  <si>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</si>
  <si>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</si>
  <si>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</si>
  <si>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</si>
  <si>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</si>
  <si>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</si>
  <si>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</si>
  <si>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</si>
  <si>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</si>
  <si>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</si>
  <si>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</si>
  <si>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</si>
  <si>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</si>
  <si>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</si>
  <si>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</si>
  <si>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</si>
  <si>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</si>
  <si>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</si>
  <si>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</si>
  <si>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</si>
  <si>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</si>
  <si>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</si>
  <si>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</si>
  <si>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</si>
  <si>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</si>
  <si>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</si>
  <si>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</si>
  <si>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</si>
  <si>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</si>
  <si>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</si>
  <si>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</si>
  <si>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</si>
  <si>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</si>
  <si>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</si>
  <si>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</si>
  <si>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</si>
  <si>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</si>
  <si>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</si>
  <si>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</si>
  <si>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</si>
  <si>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</si>
  <si>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</si>
  <si>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</si>
  <si>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</si>
  <si>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</si>
  <si>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</si>
  <si>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</si>
  <si>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</si>
  <si>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</si>
  <si>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</si>
  <si>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</si>
  <si>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</si>
  <si>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</si>
  <si>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</si>
  <si>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</si>
  <si>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</si>
  <si>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</si>
  <si>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</si>
  <si>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</si>
  <si>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</si>
  <si>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</si>
  <si>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</si>
  <si>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</si>
  <si>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</si>
  <si>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</si>
  <si>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</si>
  <si>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</si>
  <si>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</si>
  <si>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</si>
  <si>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</si>
  <si>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</si>
  <si>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</si>
  <si>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</si>
  <si>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</si>
  <si>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</si>
  <si>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</si>
  <si>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</si>
  <si>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</si>
  <si>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</si>
  <si>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</si>
  <si>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</si>
  <si>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</si>
  <si>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</si>
  <si>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</si>
  <si>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</si>
  <si>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</si>
  <si>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</si>
  <si>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</si>
  <si>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</si>
  <si>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</si>
  <si>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</si>
  <si>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</si>
  <si>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</si>
  <si>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</si>
  <si>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</si>
  <si>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</si>
  <si>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</si>
  <si>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</si>
  <si>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</si>
  <si>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</si>
  <si>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</si>
  <si>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</si>
  <si>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</si>
  <si>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</si>
  <si>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</si>
  <si>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</si>
  <si>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</si>
  <si>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</si>
  <si>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</si>
  <si>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</si>
  <si>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</si>
  <si>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</si>
  <si>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</si>
  <si>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</si>
  <si>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</si>
  <si>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</si>
  <si>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</si>
  <si>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</si>
  <si>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</si>
  <si>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</si>
  <si>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</si>
  <si>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</si>
  <si>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</si>
  <si>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</si>
  <si>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</si>
  <si>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</si>
  <si>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</si>
  <si>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</si>
  <si>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</si>
  <si>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</si>
  <si>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</si>
  <si>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</si>
  <si>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</si>
  <si>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</si>
  <si>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</si>
  <si>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</si>
  <si>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</si>
  <si>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</si>
  <si>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</si>
  <si>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</si>
  <si>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</si>
  <si>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</si>
  <si>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</si>
  <si>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</si>
  <si>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</si>
  <si>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</si>
  <si>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</si>
  <si>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</si>
  <si>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</si>
  <si>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</si>
  <si>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</si>
  <si>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</si>
  <si>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</si>
  <si>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</si>
  <si>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</si>
  <si>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</si>
  <si>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</si>
  <si>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</si>
  <si>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</si>
  <si>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</si>
  <si>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</si>
  <si>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</si>
  <si>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</si>
  <si>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</si>
  <si>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</si>
  <si>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</si>
  <si>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</si>
  <si>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</si>
  <si>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</si>
  <si>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</si>
  <si>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</si>
  <si>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</si>
  <si>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</si>
  <si>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</si>
  <si>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</si>
  <si>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</si>
  <si>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</si>
  <si>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</si>
  <si>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</si>
  <si>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</si>
  <si>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</si>
  <si>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</si>
  <si>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</si>
  <si>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</si>
  <si>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</si>
  <si>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</si>
  <si>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</si>
  <si>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</si>
  <si>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</si>
  <si>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</si>
  <si>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</si>
  <si>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</si>
  <si>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</si>
  <si>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</si>
  <si>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</si>
  <si>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</si>
  <si>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</si>
  <si>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</si>
  <si>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</si>
  <si>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</si>
  <si>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</si>
  <si>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</si>
  <si>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</si>
  <si>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</si>
  <si>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</si>
  <si>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</si>
  <si>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</si>
  <si>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</si>
  <si>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</si>
  <si>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</si>
  <si>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</si>
  <si>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</si>
  <si>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</si>
  <si>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</si>
  <si>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</si>
  <si>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</si>
  <si>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</si>
  <si>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</si>
  <si>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</si>
  <si>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</si>
  <si>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</si>
  <si>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</si>
  <si>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</si>
  <si>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</si>
  <si>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</si>
  <si>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</si>
  <si>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</si>
  <si>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</si>
  <si>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</si>
  <si>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</si>
  <si>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</si>
  <si>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</si>
  <si>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</si>
  <si>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</si>
  <si>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</si>
  <si>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</si>
  <si>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</si>
  <si>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</si>
  <si>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</si>
  <si>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</si>
  <si>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</si>
  <si>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</si>
  <si>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</si>
  <si>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</si>
  <si>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</si>
  <si>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</si>
  <si>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</si>
  <si>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</si>
  <si>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</si>
  <si>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</si>
  <si>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</si>
  <si>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</si>
  <si>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</si>
  <si>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</si>
  <si>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</si>
  <si>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</si>
  <si>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</si>
  <si>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</si>
  <si>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</si>
  <si>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</si>
  <si>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</si>
  <si>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</si>
  <si>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</si>
  <si>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</si>
  <si>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</si>
  <si>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</si>
  <si>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</si>
  <si>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</si>
  <si>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</si>
  <si>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</si>
  <si>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</si>
  <si>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</si>
  <si>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</si>
  <si>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</si>
  <si>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</si>
  <si>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</si>
  <si>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</si>
  <si>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</si>
  <si>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</si>
  <si>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</si>
  <si>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</si>
  <si>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</si>
  <si>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</si>
  <si>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</si>
  <si>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</si>
  <si>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</si>
  <si>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</si>
  <si>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</si>
  <si>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</si>
  <si>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</si>
  <si>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</si>
  <si>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</si>
  <si>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</si>
  <si>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</si>
  <si>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</si>
  <si>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</si>
  <si>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</si>
  <si>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</si>
  <si>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</si>
  <si>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</si>
  <si>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</si>
  <si>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</si>
  <si>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</si>
  <si>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</si>
  <si>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</si>
  <si>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</si>
  <si>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</si>
  <si>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</si>
  <si>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</si>
  <si>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</si>
  <si>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</si>
  <si>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</si>
  <si>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</si>
  <si>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</si>
  <si>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</si>
  <si>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</si>
  <si>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</si>
  <si>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</si>
  <si>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</si>
  <si>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</si>
  <si>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</si>
  <si>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</si>
  <si>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</si>
  <si>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</si>
  <si>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</si>
  <si>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</si>
  <si>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</si>
  <si>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</si>
  <si>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</si>
  <si>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</si>
  <si>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</si>
  <si>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</si>
  <si>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</si>
  <si>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</si>
  <si>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</si>
  <si>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</si>
  <si>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</si>
  <si>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</si>
  <si>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</si>
  <si>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</si>
  <si>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</si>
  <si>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</si>
  <si>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</si>
  <si>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</si>
  <si>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</si>
  <si>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</si>
  <si>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</si>
  <si>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</si>
  <si>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</si>
  <si>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</si>
  <si>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</si>
  <si>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</si>
  <si>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</si>
  <si>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</si>
  <si>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</si>
  <si>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</si>
  <si>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</si>
  <si>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</si>
  <si>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</si>
  <si>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</si>
  <si>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</si>
  <si>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</si>
  <si>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</si>
  <si>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</si>
  <si>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</si>
  <si>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</si>
  <si>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</si>
  <si>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</si>
  <si>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</si>
  <si>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</si>
  <si>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</si>
  <si>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</si>
  <si>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</si>
  <si>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</si>
  <si>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</si>
  <si>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</si>
  <si>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</si>
  <si>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</si>
  <si>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</si>
  <si>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</si>
  <si>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</si>
  <si>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</si>
  <si>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</si>
  <si>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</si>
  <si>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</si>
  <si>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</si>
  <si>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</si>
  <si>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</si>
  <si>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</si>
  <si>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</si>
  <si>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</si>
  <si>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</si>
  <si>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</si>
  <si>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</si>
  <si>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</si>
  <si>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</si>
  <si>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</si>
  <si>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</si>
  <si>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</si>
  <si>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</si>
  <si>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</si>
  <si>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</si>
  <si>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</si>
  <si>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</si>
  <si>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</si>
  <si>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</si>
  <si>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</si>
  <si>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</si>
  <si>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</si>
  <si>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</si>
  <si>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</si>
  <si>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</si>
  <si>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</si>
  <si>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</si>
  <si>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</si>
  <si>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</si>
  <si>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</si>
  <si>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</si>
  <si>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</si>
  <si>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</si>
  <si>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</si>
  <si>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</si>
  <si>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</si>
  <si>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</si>
  <si>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</si>
  <si>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</si>
  <si>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</si>
  <si>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</si>
  <si>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</si>
  <si>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</si>
  <si>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</si>
  <si>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</si>
  <si>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</si>
  <si>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</si>
  <si>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</si>
  <si>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</si>
  <si>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</si>
  <si>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</si>
  <si>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</si>
  <si>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</si>
  <si>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</si>
  <si>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</si>
  <si>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</si>
  <si>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</si>
  <si>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</si>
  <si>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</si>
  <si>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</si>
  <si>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</si>
  <si>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</si>
  <si>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</si>
  <si>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</si>
  <si>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</si>
  <si>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</si>
  <si>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</si>
  <si>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</si>
  <si>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</si>
  <si>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</si>
  <si>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</si>
  <si>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</si>
  <si>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</si>
  <si>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</si>
  <si>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</si>
  <si>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</si>
  <si>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</si>
  <si>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</si>
  <si>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</si>
  <si>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</si>
  <si>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</si>
  <si>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</si>
  <si>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</si>
  <si>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</si>
  <si>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</si>
  <si>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</si>
  <si>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</si>
  <si>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</si>
  <si>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</si>
  <si>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</si>
  <si>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</si>
  <si>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</si>
  <si>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</si>
  <si>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</si>
  <si>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</si>
  <si>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</si>
  <si>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</si>
  <si>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</si>
  <si>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</si>
  <si>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</si>
  <si>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</si>
  <si>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</si>
  <si>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</si>
  <si>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</si>
  <si>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</si>
  <si>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</si>
  <si>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</si>
  <si>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</si>
  <si>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</si>
  <si>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</si>
  <si>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</si>
  <si>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</si>
  <si>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</si>
  <si>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</si>
  <si>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</si>
  <si>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</si>
  <si>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</si>
  <si>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</si>
  <si>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</si>
  <si>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</si>
  <si>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</si>
  <si>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</si>
  <si>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</si>
  <si>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</si>
  <si>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</si>
  <si>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</si>
  <si>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</si>
  <si>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</si>
  <si>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</si>
  <si>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</si>
  <si>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</si>
  <si>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</si>
  <si>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</si>
  <si>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</si>
  <si>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</si>
  <si>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</si>
  <si>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</si>
  <si>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</si>
  <si>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</si>
  <si>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</si>
  <si>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</si>
  <si>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</si>
  <si>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</si>
  <si>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</si>
  <si>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</si>
  <si>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</si>
  <si>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</si>
  <si>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</si>
  <si>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</si>
  <si>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</si>
  <si>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</si>
  <si>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</si>
  <si>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</si>
  <si>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</si>
  <si>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</si>
  <si>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</si>
  <si>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</si>
  <si>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</si>
  <si>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</si>
  <si>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</si>
  <si>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</si>
  <si>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</si>
  <si>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</si>
  <si>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</si>
  <si>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</si>
  <si>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</si>
  <si>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</si>
  <si>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</si>
  <si>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</si>
  <si>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</si>
  <si>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</si>
  <si>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</si>
  <si>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</si>
  <si>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</si>
  <si>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</si>
  <si>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</si>
  <si>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</si>
  <si>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</si>
  <si>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</si>
  <si>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</si>
  <si>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</si>
  <si>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</si>
  <si>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</si>
  <si>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</si>
  <si>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</si>
  <si>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</si>
  <si>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</si>
  <si>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</si>
  <si>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</si>
  <si>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</si>
  <si>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</si>
  <si>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</si>
  <si>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</si>
  <si>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</si>
  <si>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</si>
  <si>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</si>
  <si>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</si>
  <si>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</si>
  <si>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</si>
  <si>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</si>
  <si>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</si>
  <si>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</si>
  <si>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</si>
  <si>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</si>
  <si>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</si>
  <si>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</si>
  <si>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</si>
  <si>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</si>
  <si>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</si>
  <si>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</si>
  <si>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</si>
  <si>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</si>
  <si>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</si>
  <si>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</si>
  <si>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</si>
  <si>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</si>
  <si>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</si>
  <si>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</si>
  <si>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</si>
  <si>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</si>
  <si>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</si>
  <si>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</si>
  <si>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</si>
  <si>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</si>
  <si>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</si>
  <si>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</si>
  <si>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</si>
  <si>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</si>
  <si>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</si>
  <si>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</si>
  <si>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</si>
  <si>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</si>
  <si>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</si>
  <si>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</si>
  <si>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</si>
  <si>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</si>
  <si>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</si>
  <si>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</si>
  <si>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</si>
  <si>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</si>
  <si>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</si>
  <si>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</si>
  <si>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</si>
  <si>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</si>
  <si>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</si>
  <si>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</si>
  <si>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</si>
  <si>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</si>
  <si>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</si>
  <si>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</si>
  <si>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</si>
  <si>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</si>
  <si>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</si>
  <si>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</si>
  <si>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</si>
  <si>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</si>
  <si>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</si>
  <si>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</si>
  <si>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</si>
  <si>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</si>
  <si>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</si>
  <si>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</si>
  <si>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</si>
  <si>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</si>
  <si>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</si>
  <si>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</si>
  <si>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</si>
  <si>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</si>
  <si>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</si>
  <si>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</si>
  <si>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</si>
  <si>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</si>
  <si>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</si>
  <si>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</si>
  <si>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</si>
  <si>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</si>
  <si>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</si>
  <si>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</si>
  <si>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</si>
  <si>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</si>
  <si>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</si>
  <si>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</si>
  <si>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</si>
  <si>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</si>
  <si>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</si>
  <si>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</si>
  <si>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</si>
  <si>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</si>
  <si>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</si>
  <si>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</si>
  <si>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</si>
  <si>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</si>
  <si>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</si>
  <si>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</si>
  <si>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</si>
  <si>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</si>
  <si>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</si>
  <si>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</si>
  <si>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</si>
  <si>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</si>
  <si>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</si>
  <si>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</si>
  <si>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</si>
  <si>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</si>
  <si>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</si>
  <si>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</si>
  <si>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</si>
  <si>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</si>
  <si>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</si>
  <si>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</si>
  <si>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</si>
  <si>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</si>
  <si>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</si>
  <si>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</si>
  <si>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</si>
  <si>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</si>
  <si>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</si>
  <si>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</si>
  <si>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</si>
  <si>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</si>
  <si>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</si>
  <si>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</si>
  <si>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</si>
  <si>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</si>
  <si>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</si>
  <si>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</si>
  <si>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</si>
  <si>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</si>
  <si>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</si>
  <si>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</si>
  <si>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</si>
  <si>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</si>
  <si>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</si>
  <si>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</si>
  <si>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</si>
  <si>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</si>
  <si>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</si>
  <si>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</si>
  <si>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</si>
  <si>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</si>
  <si>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</si>
  <si>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</si>
  <si>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</si>
  <si>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</si>
  <si>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</si>
  <si>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</si>
  <si>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</si>
  <si>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</si>
  <si>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</si>
  <si>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</si>
  <si>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</si>
  <si>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</si>
  <si>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</si>
  <si>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</si>
  <si>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</si>
  <si>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</si>
  <si>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</si>
  <si>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</si>
  <si>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</si>
  <si>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</si>
  <si>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</si>
  <si>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</si>
  <si>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</si>
  <si>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</si>
  <si>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</si>
  <si>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</si>
  <si>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</si>
  <si>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</si>
  <si>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</si>
  <si>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</si>
  <si>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</si>
  <si>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</si>
  <si>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</si>
  <si>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</si>
  <si>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</si>
  <si>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</si>
  <si>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</si>
  <si>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</si>
  <si>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</si>
  <si>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</si>
  <si>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</si>
  <si>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</si>
  <si>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</si>
  <si>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</si>
  <si>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</si>
  <si>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</si>
  <si>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</si>
  <si>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</si>
  <si>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</si>
  <si>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</si>
  <si>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</si>
  <si>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</si>
  <si>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</si>
  <si>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</si>
  <si>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</si>
  <si>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</si>
  <si>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</si>
  <si>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</si>
  <si>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</si>
  <si>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</si>
  <si>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</si>
  <si>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</si>
  <si>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</si>
  <si>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</si>
  <si>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</si>
  <si>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</si>
  <si>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</si>
  <si>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</si>
  <si>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</si>
  <si>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</si>
  <si>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</si>
  <si>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</si>
  <si>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</si>
  <si>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</si>
  <si>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</si>
  <si>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</si>
  <si>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</si>
  <si>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</si>
  <si>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</si>
  <si>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</si>
  <si>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</si>
  <si>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</si>
  <si>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</si>
  <si>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</si>
  <si>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</si>
  <si>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</si>
  <si>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</si>
  <si>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</si>
  <si>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</si>
  <si>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</si>
  <si>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</si>
  <si>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</si>
  <si>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</si>
  <si>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</si>
  <si>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</si>
  <si>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</si>
  <si>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</si>
  <si>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</si>
  <si>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</si>
  <si>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</si>
  <si>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</si>
  <si>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</si>
  <si>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</si>
  <si>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</si>
  <si>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</si>
  <si>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</si>
  <si>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</si>
  <si>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</si>
  <si>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</si>
  <si>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</si>
  <si>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</si>
  <si>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</si>
  <si>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</si>
  <si>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</si>
  <si>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</si>
  <si>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</si>
  <si>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</si>
  <si>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</si>
  <si>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</si>
  <si>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</si>
  <si>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</si>
  <si>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</si>
  <si>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</si>
  <si>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</si>
  <si>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</si>
  <si>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</si>
  <si>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</si>
  <si>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</si>
  <si>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</si>
  <si>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</si>
  <si>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</si>
  <si>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</si>
  <si>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</si>
  <si>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</si>
  <si>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</si>
  <si>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</si>
  <si>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</si>
  <si>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</si>
  <si>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</si>
  <si>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</si>
  <si>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</si>
  <si>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</si>
  <si>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</si>
  <si>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</si>
  <si>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</si>
  <si>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</si>
  <si>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</si>
  <si>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</si>
  <si>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</si>
  <si>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</si>
  <si>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</si>
  <si>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</si>
  <si>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</si>
  <si>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</si>
  <si>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</si>
  <si>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</si>
  <si>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</si>
  <si>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</si>
  <si>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</si>
  <si>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</si>
  <si>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</si>
  <si>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</si>
  <si>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</si>
  <si>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</si>
  <si>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</si>
  <si>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</si>
  <si>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</si>
  <si>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</si>
  <si>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</si>
  <si>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</si>
  <si>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</si>
  <si>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</si>
  <si>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</si>
  <si>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</si>
  <si>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</si>
  <si>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</si>
  <si>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</si>
  <si>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</si>
  <si>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</si>
  <si>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</si>
  <si>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</si>
  <si>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</si>
  <si>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</si>
  <si>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</si>
  <si>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</si>
  <si>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</si>
  <si>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</si>
  <si>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</si>
  <si>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</si>
  <si>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</si>
  <si>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</si>
  <si>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</si>
  <si>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</si>
  <si>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</si>
  <si>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</si>
  <si>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</si>
  <si>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</si>
  <si>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</si>
  <si>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</si>
  <si>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</si>
  <si>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</si>
  <si>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</si>
  <si>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</si>
  <si>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</si>
  <si>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</si>
  <si>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</si>
  <si>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</si>
  <si>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</si>
  <si>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</si>
  <si>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</si>
  <si>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</si>
  <si>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</si>
  <si>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</si>
  <si>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</si>
  <si>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</si>
  <si>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</si>
  <si>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</si>
  <si>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</si>
  <si>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</si>
  <si>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</si>
  <si>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</si>
  <si>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</si>
  <si>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</si>
  <si>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</si>
  <si>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</si>
  <si>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</si>
  <si>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</si>
  <si>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</si>
  <si>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</si>
  <si>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</si>
  <si>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</si>
  <si>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</si>
  <si>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</si>
  <si>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</si>
  <si>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</si>
  <si>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</si>
  <si>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</si>
  <si>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</si>
  <si>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</si>
  <si>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</si>
  <si>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</si>
  <si>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</si>
  <si>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</si>
  <si>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</si>
  <si>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</si>
  <si>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</si>
  <si>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</si>
  <si>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</si>
  <si>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</si>
  <si>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</si>
  <si>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</si>
  <si>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</si>
  <si>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</si>
  <si>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</si>
  <si>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</si>
  <si>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</si>
  <si>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</si>
  <si>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</si>
  <si>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</si>
  <si>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</si>
  <si>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</si>
  <si>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</si>
  <si>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</si>
  <si>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</si>
  <si>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</si>
  <si>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</si>
  <si>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</si>
  <si>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</si>
  <si>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</si>
  <si>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</si>
  <si>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</si>
  <si>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</si>
  <si>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</si>
  <si>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</si>
  <si>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</si>
  <si>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</si>
  <si>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</si>
  <si>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</si>
  <si>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</si>
  <si>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</si>
  <si>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</si>
  <si>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</si>
  <si>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</si>
  <si>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</si>
  <si>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</si>
  <si>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</si>
  <si>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</si>
  <si>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</si>
  <si>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</si>
  <si>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</si>
  <si>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</si>
  <si>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</si>
  <si>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</si>
  <si>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</si>
  <si>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</si>
  <si>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</si>
  <si>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</si>
  <si>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</si>
  <si>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</si>
  <si>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</si>
  <si>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</si>
  <si>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</si>
  <si>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</si>
  <si>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</si>
  <si>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</si>
  <si>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</si>
  <si>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</si>
  <si>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</si>
  <si>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</si>
  <si>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</si>
  <si>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</si>
  <si>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</si>
  <si>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</si>
  <si>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</si>
  <si>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</si>
  <si>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</si>
  <si>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</si>
  <si>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</si>
  <si>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</si>
  <si>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</si>
  <si>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</si>
  <si>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</si>
  <si>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</si>
  <si>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</si>
  <si>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</si>
  <si>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</si>
  <si>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</si>
  <si>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</si>
  <si>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</si>
  <si>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</si>
  <si>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</si>
  <si>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</si>
  <si>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</si>
  <si>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</si>
  <si>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</si>
  <si>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</si>
  <si>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</si>
  <si>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</si>
  <si>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</si>
  <si>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</si>
  <si>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</si>
  <si>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</si>
  <si>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</si>
  <si>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</si>
  <si>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</si>
  <si>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</si>
  <si>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</si>
  <si>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</si>
  <si>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</si>
  <si>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</si>
  <si>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</si>
  <si>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</si>
  <si>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</si>
  <si>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</si>
  <si>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</si>
  <si>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</si>
  <si>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</si>
  <si>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</si>
  <si>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</si>
  <si>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</si>
  <si>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</si>
  <si>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</si>
  <si>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</si>
  <si>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</si>
  <si>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</si>
  <si>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</si>
  <si>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</si>
  <si>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</si>
  <si>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</si>
  <si>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</si>
  <si>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</si>
  <si>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</si>
  <si>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</si>
  <si>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</si>
  <si>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</si>
  <si>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</si>
  <si>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</si>
  <si>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</si>
  <si>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</si>
  <si>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</si>
  <si>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</si>
  <si>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</si>
  <si>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</si>
  <si>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</si>
  <si>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</si>
  <si>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</si>
  <si>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</si>
  <si>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</si>
  <si>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</si>
  <si>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</si>
  <si>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</si>
  <si>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</si>
  <si>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</si>
  <si>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</si>
  <si>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</si>
  <si>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</si>
  <si>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</si>
  <si>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</si>
  <si>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</si>
  <si>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</si>
  <si>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</si>
  <si>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</si>
  <si>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</si>
  <si>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</si>
  <si>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</si>
  <si>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</si>
  <si>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</si>
  <si>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</si>
  <si>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</si>
  <si>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</si>
  <si>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</si>
  <si>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</si>
  <si>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</si>
  <si>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</si>
  <si>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</si>
  <si>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</si>
  <si>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</si>
  <si>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</si>
  <si>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</si>
  <si>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</si>
  <si>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</si>
  <si>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</si>
  <si>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</si>
  <si>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</si>
  <si>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</si>
  <si>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</si>
  <si>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</si>
  <si>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</si>
  <si>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</si>
  <si>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</si>
  <si>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</si>
  <si>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</si>
  <si>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</si>
  <si>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</si>
  <si>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</si>
  <si>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</si>
  <si>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</si>
  <si>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</si>
  <si>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</si>
  <si>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</si>
  <si>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</si>
  <si>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</si>
  <si>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</si>
  <si>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</si>
  <si>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</si>
  <si>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</si>
  <si>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</si>
  <si>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</si>
  <si>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</si>
  <si>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</si>
  <si>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</si>
  <si>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</si>
  <si>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</si>
  <si>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</si>
  <si>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</si>
  <si>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</si>
  <si>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</si>
  <si>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</si>
  <si>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</si>
  <si>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</si>
  <si>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</si>
  <si>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</si>
  <si>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</si>
  <si>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</si>
  <si>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</si>
  <si>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</si>
  <si>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</si>
  <si>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</si>
  <si>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</si>
  <si>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</si>
  <si>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</si>
  <si>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</si>
  <si>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</si>
  <si>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</si>
  <si>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</si>
  <si>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</si>
  <si>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</si>
  <si>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</si>
  <si>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</si>
  <si>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</si>
  <si>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</si>
  <si>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</si>
  <si>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</si>
  <si>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</si>
  <si>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</si>
  <si>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</si>
  <si>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</si>
  <si>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</si>
  <si>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</si>
  <si>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</si>
  <si>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</si>
  <si>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</si>
  <si>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</si>
  <si>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</si>
  <si>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</si>
  <si>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</si>
  <si>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</si>
  <si>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</si>
  <si>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</si>
  <si>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</si>
  <si>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</si>
  <si>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</si>
  <si>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</si>
  <si>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</si>
  <si>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</si>
  <si>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</si>
  <si>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</si>
  <si>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</si>
  <si>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</si>
  <si>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</si>
  <si>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</si>
  <si>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</si>
  <si>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</si>
  <si>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</si>
  <si>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</si>
  <si>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</si>
  <si>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</si>
  <si>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</si>
  <si>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</si>
  <si>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</si>
  <si>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</si>
  <si>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</si>
  <si>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</si>
  <si>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</si>
  <si>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</si>
  <si>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</si>
  <si>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</si>
  <si>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</si>
  <si>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</si>
  <si>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</si>
  <si>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</si>
  <si>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</si>
  <si>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</si>
  <si>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</si>
  <si>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</si>
  <si>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</si>
  <si>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</si>
  <si>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</si>
  <si>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</si>
  <si>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</si>
  <si>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</si>
  <si>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</si>
  <si>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</si>
  <si>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</si>
  <si>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</si>
  <si>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</si>
  <si>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</si>
  <si>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</si>
  <si>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</si>
  <si>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</si>
  <si>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</si>
  <si>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</si>
  <si>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</si>
  <si>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</si>
  <si>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</si>
  <si>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</si>
  <si>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</si>
  <si>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</si>
  <si>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</si>
  <si>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</si>
  <si>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</si>
  <si>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</si>
  <si>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</si>
  <si>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</si>
  <si>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</si>
  <si>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</si>
  <si>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</si>
  <si>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</si>
  <si>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</si>
  <si>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</si>
  <si>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</si>
  <si>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</si>
  <si>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</si>
  <si>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</si>
  <si>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</si>
  <si>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</si>
  <si>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</si>
  <si>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</si>
  <si>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</si>
  <si>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</si>
  <si>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</si>
  <si>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</si>
  <si>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</si>
  <si>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</si>
  <si>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</si>
  <si>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</si>
  <si>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</si>
  <si>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</si>
  <si>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</si>
  <si>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</si>
  <si>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</si>
  <si>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</si>
  <si>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</si>
  <si>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</si>
  <si>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</si>
  <si>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</si>
  <si>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</si>
  <si>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</si>
  <si>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</si>
  <si>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</si>
  <si>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</si>
  <si>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</si>
  <si>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</si>
  <si>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</si>
  <si>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</si>
  <si>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</si>
  <si>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</si>
  <si>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</si>
  <si>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</si>
  <si>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</si>
  <si>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</si>
  <si>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</si>
  <si>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</si>
  <si>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</si>
  <si>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</si>
  <si>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</si>
  <si>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</si>
  <si>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</si>
  <si>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</si>
  <si>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</si>
  <si>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</si>
  <si>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</si>
  <si>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</si>
  <si>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</si>
  <si>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</si>
  <si>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</si>
  <si>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</si>
  <si>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</si>
  <si>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</si>
  <si>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</si>
  <si>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</si>
  <si>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</si>
  <si>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</si>
  <si>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</si>
  <si>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</si>
  <si>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</si>
  <si>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</si>
  <si>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</si>
  <si>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</si>
  <si>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</si>
  <si>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</si>
  <si>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</si>
  <si>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</si>
  <si>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</si>
  <si>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</si>
  <si>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</si>
  <si>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</si>
  <si>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</si>
  <si>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</si>
  <si>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</si>
  <si>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</si>
  <si>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</si>
  <si>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</si>
  <si>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</si>
  <si>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</si>
  <si>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</si>
  <si>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</si>
  <si>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</si>
  <si>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</si>
  <si>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</si>
  <si>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</si>
  <si>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</si>
  <si>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</si>
  <si>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</si>
  <si>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</si>
  <si>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</si>
  <si>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</si>
  <si>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</si>
  <si>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</si>
  <si>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</si>
  <si>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</si>
  <si>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</si>
  <si>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</si>
  <si>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</si>
  <si>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</si>
  <si>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</si>
  <si>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</si>
  <si>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</si>
  <si>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</si>
  <si>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</si>
  <si>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</si>
  <si>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</si>
  <si>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</si>
  <si>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</si>
  <si>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</si>
  <si>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</si>
  <si>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</si>
  <si>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</si>
  <si>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</si>
  <si>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</si>
  <si>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</si>
  <si>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</si>
  <si>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</si>
  <si>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</si>
  <si>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</si>
  <si>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</si>
  <si>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</si>
  <si>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</si>
  <si>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</si>
  <si>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</si>
  <si>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</si>
  <si>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</si>
  <si>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</si>
  <si>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</si>
  <si>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</si>
  <si>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</si>
  <si>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</si>
  <si>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</si>
  <si>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</si>
  <si>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</si>
  <si>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</si>
  <si>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</si>
  <si>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</si>
  <si>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</si>
  <si>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</si>
  <si>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</si>
  <si>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</si>
  <si>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</si>
  <si>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</si>
  <si>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</si>
  <si>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</si>
  <si>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</si>
  <si>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</si>
  <si>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</si>
  <si>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</si>
  <si>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</si>
  <si>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</si>
  <si>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</si>
  <si>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</si>
  <si>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</si>
  <si>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</si>
  <si>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</si>
  <si>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</si>
  <si>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</si>
  <si>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</si>
  <si>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</si>
  <si>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</si>
  <si>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</si>
  <si>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</si>
  <si>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</si>
  <si>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</si>
  <si>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</si>
  <si>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</si>
  <si>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</si>
  <si>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</si>
  <si>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</si>
  <si>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</si>
  <si>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</si>
  <si>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</si>
  <si>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</si>
  <si>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</si>
  <si>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</si>
  <si>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</si>
  <si>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</si>
  <si>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</si>
  <si>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</si>
  <si>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</si>
  <si>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</si>
  <si>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</si>
  <si>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</si>
  <si>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</si>
  <si>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</si>
  <si>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</si>
  <si>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</si>
  <si>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</si>
  <si>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</si>
  <si>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</si>
  <si>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</si>
  <si>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</si>
  <si>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</si>
  <si>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</si>
  <si>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</si>
  <si>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</si>
  <si>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</si>
  <si>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</si>
  <si>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</si>
  <si>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</si>
  <si>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</si>
  <si>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</si>
  <si>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</si>
  <si>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</si>
  <si>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</si>
  <si>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</si>
  <si>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</si>
  <si>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</si>
  <si>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</si>
  <si>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</si>
  <si>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</si>
  <si>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</si>
  <si>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</si>
  <si>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</si>
  <si>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</si>
  <si>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</si>
  <si>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</si>
  <si>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</si>
  <si>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</si>
  <si>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</si>
  <si>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</si>
  <si>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</si>
  <si>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</si>
  <si>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</si>
  <si>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</si>
  <si>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</si>
  <si>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</si>
  <si>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</si>
  <si>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</si>
  <si>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</si>
  <si>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</si>
  <si>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</si>
  <si>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</si>
  <si>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</si>
  <si>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</si>
  <si>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</si>
  <si>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</si>
  <si>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</si>
  <si>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</si>
  <si>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</si>
  <si>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</si>
  <si>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</si>
  <si>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</si>
  <si>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</si>
  <si>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</si>
  <si>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</si>
  <si>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</si>
  <si>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</si>
  <si>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</si>
  <si>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</si>
  <si>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</si>
  <si>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</si>
  <si>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</si>
  <si>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</si>
  <si>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</si>
  <si>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</si>
  <si>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</si>
  <si>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</si>
  <si>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</si>
  <si>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</si>
  <si>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</si>
  <si>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</si>
  <si>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</si>
  <si>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</si>
  <si>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</si>
  <si>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</si>
  <si>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</si>
  <si>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</si>
  <si>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</si>
  <si>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</si>
  <si>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</si>
  <si>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</si>
  <si>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</si>
  <si>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</si>
  <si>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</si>
  <si>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</si>
  <si>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</si>
  <si>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</si>
  <si>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</si>
  <si>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</si>
  <si>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</si>
  <si>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</si>
  <si>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</si>
  <si>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</si>
  <si>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</si>
  <si>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</si>
  <si>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</si>
  <si>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</si>
  <si>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</si>
  <si>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</si>
  <si>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</si>
  <si>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</si>
  <si>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</si>
  <si>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</si>
  <si>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</si>
  <si>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</si>
  <si>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</si>
  <si>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</si>
  <si>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</si>
  <si>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</si>
  <si>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</si>
  <si>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</si>
  <si>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</si>
  <si>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</si>
  <si>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</si>
  <si>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</si>
  <si>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</si>
  <si>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</si>
  <si>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</si>
  <si>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</si>
  <si>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</si>
  <si>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</si>
  <si>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</si>
  <si>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</si>
  <si>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</si>
  <si>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</si>
  <si>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</si>
  <si>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</si>
  <si>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</si>
  <si>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</si>
  <si>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</si>
  <si>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</si>
  <si>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</si>
  <si>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</si>
  <si>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</si>
  <si>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</si>
  <si>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</si>
  <si>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</si>
  <si>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</si>
  <si>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</si>
  <si>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</si>
  <si>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</si>
  <si>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</si>
  <si>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</si>
  <si>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</si>
  <si>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</si>
  <si>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</si>
  <si>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</si>
  <si>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</si>
  <si>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</si>
  <si>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</si>
  <si>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</si>
  <si>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</si>
  <si>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</si>
  <si>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</si>
  <si>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</si>
  <si>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</si>
  <si>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</si>
  <si>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</si>
  <si>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</si>
  <si>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</si>
  <si>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</si>
  <si>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</si>
  <si>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</si>
  <si>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</si>
  <si>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</si>
  <si>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</si>
  <si>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</si>
  <si>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</si>
  <si>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</si>
  <si>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</si>
  <si>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</si>
  <si>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</si>
  <si>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</si>
  <si>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</si>
  <si>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</si>
  <si>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</si>
  <si>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</si>
  <si>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</si>
  <si>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</si>
  <si>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</si>
  <si>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</si>
  <si>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</si>
  <si>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</si>
  <si>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</si>
  <si>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</si>
  <si>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</si>
  <si>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</si>
  <si>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</si>
  <si>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</si>
  <si>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</si>
  <si>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</si>
  <si>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</si>
  <si>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</si>
  <si>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</si>
  <si>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</si>
  <si>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</si>
  <si>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</si>
  <si>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</si>
  <si>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</si>
  <si>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</si>
  <si>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</si>
  <si>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</si>
  <si>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</si>
  <si>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</si>
  <si>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</si>
  <si>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</si>
  <si>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</si>
  <si>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</si>
  <si>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</si>
  <si>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</si>
  <si>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</si>
  <si>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</si>
  <si>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</si>
  <si>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</si>
  <si>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</si>
  <si>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</si>
  <si>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</si>
  <si>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</si>
  <si>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</si>
  <si>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</si>
  <si>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</si>
  <si>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</si>
  <si>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</si>
  <si>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</si>
  <si>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</si>
  <si>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</si>
  <si>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</si>
  <si>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</si>
  <si>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</si>
  <si>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</si>
  <si>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</si>
  <si>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</si>
  <si>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</si>
  <si>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</si>
  <si>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</si>
  <si>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</si>
  <si>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</si>
  <si>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</si>
  <si>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</si>
  <si>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</si>
  <si>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</si>
  <si>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</si>
  <si>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</si>
  <si>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</si>
  <si>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</si>
  <si>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</si>
  <si>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</si>
  <si>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</si>
  <si>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</si>
  <si>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</si>
  <si>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</si>
  <si>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</si>
  <si>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</si>
  <si>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</si>
  <si>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</si>
  <si>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</si>
  <si>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</si>
  <si>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</si>
  <si>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</si>
  <si>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</si>
  <si>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</si>
  <si>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</si>
  <si>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</si>
  <si>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</si>
  <si>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</si>
  <si>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</si>
  <si>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</si>
  <si>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</si>
  <si>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</si>
  <si>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</si>
  <si>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</si>
  <si>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</si>
  <si>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</si>
  <si>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</si>
  <si>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</si>
  <si>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</si>
  <si>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</si>
  <si>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</si>
  <si>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</si>
  <si>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</si>
  <si>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</si>
  <si>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</si>
  <si>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</si>
  <si>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</si>
  <si>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</si>
  <si>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</si>
  <si>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</si>
  <si>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</si>
  <si>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</si>
  <si>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</si>
  <si>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</si>
  <si>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</si>
  <si>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</si>
  <si>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</si>
  <si>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</si>
  <si>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</si>
  <si>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</si>
  <si>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</si>
  <si>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</si>
  <si>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</si>
  <si>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</si>
  <si>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</si>
  <si>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</si>
  <si>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</si>
  <si>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</si>
  <si>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</si>
  <si>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</si>
  <si>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</si>
  <si>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</si>
  <si>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</si>
  <si>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</si>
  <si>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</si>
  <si>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</si>
  <si>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</si>
  <si>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</si>
  <si>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</si>
  <si>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</si>
  <si>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</si>
  <si>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</si>
  <si>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</si>
  <si>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</si>
  <si>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</si>
  <si>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</si>
  <si>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</si>
  <si>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</si>
  <si>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</si>
  <si>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</si>
  <si>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</si>
  <si>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</si>
  <si>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</si>
  <si>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</si>
  <si>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</si>
  <si>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</si>
  <si>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</si>
  <si>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</si>
  <si>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</si>
  <si>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</si>
  <si>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</si>
  <si>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</si>
  <si>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</si>
  <si>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</si>
  <si>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</si>
  <si>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</si>
  <si>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</si>
  <si>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</si>
  <si>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</si>
  <si>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</si>
  <si>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</si>
  <si>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</si>
  <si>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</si>
  <si>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</si>
  <si>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</si>
  <si>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</si>
  <si>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</si>
  <si>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</si>
  <si>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</si>
  <si>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</si>
  <si>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</si>
  <si>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</si>
  <si>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</si>
  <si>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</si>
  <si>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</si>
  <si>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</si>
  <si>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</si>
  <si>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</si>
  <si>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</si>
  <si>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</si>
  <si>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</si>
  <si>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</si>
  <si>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</si>
  <si>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</si>
  <si>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</si>
  <si>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</si>
  <si>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</si>
  <si>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</si>
  <si>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</si>
  <si>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</si>
  <si>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</si>
  <si>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</si>
  <si>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</si>
  <si>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</si>
  <si>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</si>
  <si>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</si>
  <si>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</si>
  <si>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</si>
  <si>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</si>
  <si>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</si>
  <si>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</si>
  <si>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</si>
  <si>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</si>
  <si>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</si>
  <si>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</si>
  <si>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</si>
  <si>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</si>
  <si>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</si>
  <si>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</si>
  <si>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</si>
  <si>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</si>
  <si>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</si>
  <si>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</si>
  <si>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</si>
  <si>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</si>
  <si>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</si>
  <si>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</si>
  <si>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</si>
  <si>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</si>
  <si>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</si>
  <si>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</si>
  <si>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</si>
  <si>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</si>
  <si>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</si>
  <si>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</si>
  <si>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</si>
  <si>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</si>
  <si>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</si>
  <si>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</si>
  <si>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</si>
  <si>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</si>
  <si>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</si>
  <si>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</si>
  <si>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</si>
  <si>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</si>
  <si>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</si>
  <si>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</si>
  <si>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</si>
  <si>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</si>
  <si>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</si>
  <si>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</si>
  <si>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</si>
  <si>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</si>
  <si>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</si>
  <si>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</si>
  <si>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</si>
  <si>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</si>
  <si>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</si>
  <si>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</si>
  <si>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</si>
  <si>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</si>
  <si>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</si>
  <si>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</si>
  <si>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</si>
  <si>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</si>
  <si>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</si>
  <si>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</si>
  <si>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</si>
  <si>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</si>
  <si>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</si>
  <si>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</si>
  <si>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</si>
  <si>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</si>
  <si>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</si>
  <si>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</si>
  <si>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</si>
  <si>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</si>
  <si>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</si>
  <si>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</si>
  <si>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</si>
  <si>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</si>
  <si>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</si>
  <si>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</si>
  <si>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</si>
  <si>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</si>
  <si>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</si>
  <si>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</si>
  <si>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</si>
  <si>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</si>
  <si>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</si>
  <si>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</si>
  <si>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</si>
  <si>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</si>
  <si>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</si>
  <si>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</si>
  <si>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</si>
  <si>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</si>
  <si>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</si>
  <si>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</si>
  <si>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</si>
  <si>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</si>
  <si>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</si>
  <si>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</si>
  <si>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</si>
  <si>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</si>
  <si>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</si>
  <si>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</si>
  <si>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</si>
  <si>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</si>
  <si>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</si>
  <si>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</si>
  <si>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</si>
  <si>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</si>
  <si>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</si>
  <si>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</si>
  <si>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</si>
  <si>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</si>
  <si>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</si>
  <si>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</si>
  <si>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</si>
  <si>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</si>
  <si>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</si>
  <si>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</si>
  <si>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</si>
  <si>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</si>
  <si>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</si>
  <si>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</si>
  <si>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</si>
  <si>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</si>
  <si>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</si>
  <si>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</si>
  <si>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</si>
  <si>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</si>
  <si>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</si>
  <si>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</si>
  <si>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</si>
  <si>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</si>
  <si>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</si>
  <si>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</si>
  <si>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</si>
  <si>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</si>
  <si>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</si>
  <si>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</si>
  <si>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</si>
  <si>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</si>
  <si>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</si>
  <si>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</si>
  <si>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</si>
  <si>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</si>
  <si>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</si>
  <si>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</si>
  <si>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</si>
  <si>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</si>
  <si>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</si>
  <si>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</si>
  <si>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</si>
  <si>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</si>
  <si>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</si>
  <si>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</si>
  <si>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</si>
  <si>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</si>
  <si>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</si>
  <si>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</si>
  <si>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</si>
  <si>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</si>
  <si>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</si>
  <si>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</si>
  <si>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</si>
  <si>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</si>
  <si>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</si>
  <si>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</si>
  <si>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</si>
  <si>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</si>
  <si>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</si>
  <si>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</si>
  <si>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</si>
  <si>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</si>
  <si>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</si>
  <si>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</si>
  <si>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</si>
  <si>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</si>
  <si>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</si>
  <si>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</si>
  <si>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</si>
  <si>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</si>
  <si>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</si>
  <si>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</si>
  <si>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</si>
  <si>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</si>
  <si>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</si>
  <si>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</si>
  <si>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</si>
  <si>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</si>
  <si>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</si>
  <si>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</si>
  <si>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</si>
  <si>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</si>
  <si>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</si>
  <si>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</si>
  <si>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</si>
  <si>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</si>
  <si>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</si>
  <si>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</si>
  <si>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</si>
  <si>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</si>
  <si>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</si>
  <si>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</si>
  <si>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</si>
  <si>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</si>
  <si>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</si>
  <si>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</si>
  <si>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</si>
  <si>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</si>
  <si>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</si>
  <si>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</si>
  <si>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</si>
  <si>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</si>
  <si>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</si>
  <si>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</si>
  <si>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</si>
  <si>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</si>
  <si>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</si>
  <si>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</si>
  <si>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</si>
  <si>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</si>
  <si>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</si>
  <si>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</si>
  <si>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</si>
  <si>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</si>
  <si>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</si>
  <si>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</si>
  <si>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</si>
  <si>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</si>
  <si>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</si>
  <si>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</si>
  <si>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</si>
  <si>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</si>
  <si>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</si>
  <si>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</si>
  <si>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</si>
  <si>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</si>
  <si>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</si>
  <si>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</si>
  <si>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</si>
  <si>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</si>
  <si>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</si>
  <si>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</si>
  <si>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</si>
  <si>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</si>
  <si>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</si>
  <si>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</si>
  <si>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</si>
  <si>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</si>
  <si>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</si>
  <si>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</si>
  <si>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</si>
  <si>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</si>
  <si>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</si>
  <si>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</si>
  <si>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</si>
  <si>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</si>
  <si>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</si>
  <si>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</si>
  <si>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</si>
  <si>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</si>
  <si>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</si>
  <si>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</si>
  <si>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</si>
  <si>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</si>
  <si>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</si>
  <si>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</si>
  <si>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</si>
  <si>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</si>
  <si>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</si>
  <si>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</si>
  <si>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</si>
  <si>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</si>
  <si>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</si>
  <si>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</si>
  <si>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</si>
  <si>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</si>
  <si>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</si>
  <si>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</si>
  <si>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</si>
  <si>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</si>
  <si>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</si>
  <si>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</si>
  <si>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</si>
  <si>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</si>
  <si>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</si>
  <si>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</si>
  <si>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</si>
  <si>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</si>
  <si>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</si>
  <si>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</si>
  <si>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</si>
  <si>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</si>
  <si>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</si>
  <si>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</si>
  <si>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</si>
  <si>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</si>
  <si>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</si>
  <si>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</si>
  <si>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</si>
  <si>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</si>
  <si>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</si>
  <si>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</si>
  <si>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</si>
  <si>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</si>
  <si>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</si>
  <si>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</si>
  <si>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</si>
  <si>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</si>
  <si>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</si>
  <si>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</si>
  <si>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</si>
  <si>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</si>
  <si>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</si>
  <si>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</si>
  <si>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</si>
  <si>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</si>
  <si>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</si>
  <si>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</si>
  <si>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</si>
  <si>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</si>
  <si>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</si>
  <si>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</si>
  <si>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</si>
  <si>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</si>
  <si>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</si>
  <si>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</si>
  <si>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</si>
  <si>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</si>
  <si>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</si>
  <si>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</si>
  <si>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</si>
  <si>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</si>
  <si>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</si>
  <si>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</si>
  <si>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</si>
  <si>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</si>
  <si>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</si>
  <si>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</si>
  <si>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</si>
  <si>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</si>
  <si>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</si>
  <si>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</si>
  <si>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</si>
  <si>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</si>
  <si>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</si>
  <si>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</si>
  <si>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</si>
  <si>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</si>
  <si>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</si>
  <si>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</si>
  <si>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</si>
  <si>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</si>
  <si>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</si>
  <si>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</si>
  <si>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</si>
  <si>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</si>
  <si>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</si>
  <si>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</si>
  <si>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</si>
  <si>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</si>
  <si>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</si>
  <si>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</si>
  <si>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</si>
  <si>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</si>
  <si>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</si>
  <si>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</si>
  <si>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</si>
  <si>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</si>
  <si>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</si>
  <si>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</si>
  <si>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</si>
  <si>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</si>
  <si>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</si>
  <si>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</si>
  <si>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</si>
  <si>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</si>
  <si>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</si>
  <si>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</si>
  <si>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</si>
  <si>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</si>
  <si>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</si>
  <si>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</si>
  <si>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</si>
  <si>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</si>
  <si>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</si>
  <si>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</si>
  <si>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</si>
  <si>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</si>
  <si>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</si>
  <si>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</si>
  <si>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</si>
  <si>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</si>
  <si>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</si>
  <si>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</si>
  <si>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</si>
  <si>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</si>
  <si>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</si>
  <si>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</si>
  <si>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</si>
  <si>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</si>
  <si>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</si>
  <si>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</si>
  <si>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</si>
  <si>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</si>
  <si>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</si>
  <si>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</si>
  <si>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</si>
  <si>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</si>
  <si>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</si>
  <si>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</si>
  <si>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</si>
  <si>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</si>
  <si>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</si>
  <si>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</si>
  <si>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</si>
  <si>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</si>
  <si>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</si>
  <si>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</si>
  <si>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</si>
  <si>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</si>
  <si>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</si>
  <si>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</si>
  <si>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</si>
  <si>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</si>
  <si>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</si>
  <si>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</si>
  <si>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</si>
  <si>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</si>
  <si>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</si>
  <si>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</si>
  <si>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</si>
  <si>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</si>
  <si>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</si>
  <si>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</si>
  <si>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</si>
  <si>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</si>
  <si>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</si>
  <si>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</si>
  <si>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</si>
  <si>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</si>
  <si>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</si>
  <si>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</si>
  <si>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</si>
  <si>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</si>
  <si>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</si>
  <si>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</si>
  <si>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</si>
  <si>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</si>
  <si>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</si>
  <si>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</si>
  <si>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</si>
  <si>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</si>
  <si>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</si>
  <si>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</si>
  <si>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</si>
  <si>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</si>
  <si>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</si>
  <si>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</si>
  <si>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</si>
  <si>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</si>
  <si>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</si>
  <si>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</si>
  <si>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</si>
  <si>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</si>
  <si>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</si>
  <si>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</si>
  <si>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</si>
  <si>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</si>
  <si>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</si>
  <si>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</si>
  <si>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</si>
  <si>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</si>
  <si>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</si>
  <si>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</si>
  <si>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</si>
  <si>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</si>
  <si>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</si>
  <si>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</si>
  <si>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</si>
  <si>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</si>
  <si>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</si>
  <si>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</si>
  <si>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</si>
  <si>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</si>
  <si>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</si>
  <si>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</si>
  <si>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</si>
  <si>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</si>
  <si>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</si>
  <si>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</si>
  <si>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</si>
  <si>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</si>
  <si>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</si>
  <si>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</si>
  <si>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</si>
  <si>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</si>
  <si>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</si>
  <si>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</si>
  <si>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</si>
  <si>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</si>
  <si>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</si>
  <si>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</si>
  <si>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</si>
  <si>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</si>
  <si>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</si>
  <si>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</si>
  <si>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</si>
  <si>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</si>
  <si>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</si>
  <si>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</si>
  <si>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</si>
  <si>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</si>
  <si>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</si>
  <si>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</si>
  <si>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</si>
  <si>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</si>
  <si>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</si>
  <si>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</si>
  <si>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</si>
  <si>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</si>
  <si>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</si>
  <si>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</si>
  <si>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</si>
  <si>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</si>
  <si>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</si>
  <si>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</si>
  <si>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</si>
  <si>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</si>
  <si>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</si>
  <si>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</si>
  <si>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</si>
  <si>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</si>
  <si>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</si>
  <si>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</si>
  <si>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</si>
  <si>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</si>
  <si>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</si>
  <si>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</si>
  <si>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</si>
  <si>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</si>
  <si>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</si>
  <si>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</si>
  <si>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</si>
  <si>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</si>
  <si>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</si>
  <si>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</si>
  <si>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</si>
  <si>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</si>
  <si>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</si>
  <si>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</si>
  <si>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</si>
  <si>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</si>
  <si>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</si>
  <si>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</si>
  <si>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</si>
  <si>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</si>
  <si>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</si>
  <si>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</si>
  <si>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</si>
  <si>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</si>
  <si>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</si>
  <si>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</si>
  <si>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</si>
  <si>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</si>
  <si>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</si>
  <si>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</si>
  <si>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</si>
  <si>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</si>
  <si>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</si>
  <si>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</si>
  <si>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</si>
  <si>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</si>
  <si>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</si>
  <si>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</si>
  <si>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</si>
  <si>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</si>
  <si>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</si>
  <si>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</si>
  <si>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</si>
  <si>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</si>
  <si>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</si>
  <si>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</si>
  <si>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</si>
  <si>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</si>
  <si>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</si>
  <si>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</si>
  <si>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</si>
  <si>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</si>
  <si>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</si>
  <si>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</si>
  <si>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</si>
  <si>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</si>
  <si>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</si>
  <si>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</si>
  <si>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</si>
  <si>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</si>
  <si>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</si>
  <si>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</si>
  <si>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</si>
  <si>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</si>
  <si>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</si>
  <si>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</si>
  <si>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</si>
  <si>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</si>
  <si>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</si>
  <si>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</si>
  <si>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</si>
  <si>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</si>
  <si>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</si>
  <si>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</si>
  <si>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</si>
  <si>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</si>
  <si>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</si>
  <si>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</si>
  <si>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</si>
  <si>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</si>
  <si>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</si>
  <si>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</si>
  <si>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</si>
  <si>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</si>
  <si>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</si>
  <si>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</si>
  <si>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</si>
  <si>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</si>
  <si>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</si>
  <si>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</si>
  <si>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</si>
  <si>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</si>
  <si>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</si>
  <si>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</si>
  <si>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</si>
  <si>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</si>
  <si>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</si>
  <si>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</si>
  <si>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</si>
  <si>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</si>
  <si>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</si>
  <si>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</si>
  <si>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</si>
  <si>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</si>
  <si>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</si>
  <si>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</si>
  <si>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</si>
  <si>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</si>
  <si>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</si>
  <si>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</si>
  <si>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</si>
  <si>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</si>
  <si>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</si>
  <si>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</si>
  <si>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</si>
  <si>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</si>
  <si>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</si>
  <si>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</si>
  <si>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</si>
  <si>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</si>
  <si>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</si>
  <si>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</si>
  <si>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</si>
  <si>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</si>
  <si>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</si>
  <si>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</si>
  <si>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</si>
  <si>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</si>
  <si>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</si>
  <si>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</si>
  <si>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</si>
  <si>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</si>
  <si>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</si>
  <si>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</si>
  <si>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</si>
  <si>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</si>
  <si>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</si>
  <si>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</si>
  <si>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</si>
  <si>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</si>
  <si>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</si>
  <si>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</si>
  <si>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</si>
  <si>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</si>
  <si>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</si>
  <si>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</si>
  <si>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</si>
  <si>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</si>
  <si>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</si>
  <si>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</si>
  <si>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</si>
  <si>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</si>
  <si>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</si>
  <si>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</si>
  <si>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</si>
  <si>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</si>
  <si>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</si>
  <si>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</si>
  <si>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</si>
  <si>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</si>
  <si>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</si>
  <si>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</si>
  <si>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</si>
  <si>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</si>
  <si>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</si>
  <si>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</si>
  <si>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</si>
  <si>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</si>
  <si>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</si>
  <si>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</si>
  <si>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</si>
  <si>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</si>
  <si>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</si>
  <si>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</si>
  <si>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</si>
  <si>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</si>
  <si>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</si>
  <si>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</si>
  <si>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</si>
  <si>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</si>
  <si>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</si>
  <si>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</si>
  <si>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</si>
  <si>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</si>
  <si>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</si>
  <si>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</si>
  <si>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</si>
  <si>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</si>
  <si>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</si>
  <si>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</si>
  <si>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</si>
  <si>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</si>
  <si>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</si>
  <si>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</si>
  <si>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</si>
  <si>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</si>
  <si>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</si>
  <si>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</si>
  <si>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</si>
  <si>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</si>
  <si>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</si>
  <si>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</si>
  <si>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</si>
  <si>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</si>
  <si>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</si>
  <si>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</si>
  <si>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</si>
  <si>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</si>
  <si>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</si>
  <si>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</si>
  <si>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</si>
  <si>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</si>
  <si>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</si>
  <si>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</si>
  <si>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</si>
  <si>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</si>
  <si>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</si>
  <si>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</si>
  <si>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</si>
  <si>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</si>
  <si>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</si>
  <si>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</si>
  <si>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</si>
  <si>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</si>
  <si>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</si>
  <si>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</si>
  <si>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</si>
  <si>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</si>
  <si>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</si>
  <si>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</si>
  <si>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</si>
  <si>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</si>
  <si>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</si>
  <si>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</si>
  <si>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</si>
  <si>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</si>
  <si>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</si>
  <si>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</si>
  <si>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</si>
  <si>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</si>
  <si>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</si>
  <si>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</si>
  <si>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</si>
  <si>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</si>
  <si>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</si>
  <si>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</si>
  <si>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</si>
  <si>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</si>
  <si>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</si>
  <si>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</si>
  <si>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</si>
  <si>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</si>
  <si>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</si>
  <si>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</si>
  <si>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</si>
  <si>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</si>
  <si>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</si>
  <si>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</si>
  <si>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</si>
  <si>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</si>
  <si>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</si>
  <si>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</si>
  <si>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</si>
  <si>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</si>
  <si>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</si>
  <si>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</si>
  <si>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</si>
  <si>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</si>
  <si>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</si>
  <si>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</si>
  <si>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</si>
  <si>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</si>
  <si>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</si>
  <si>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</si>
  <si>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</si>
  <si>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</si>
  <si>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</si>
  <si>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</si>
  <si>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</si>
  <si>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</si>
  <si>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</si>
  <si>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</si>
  <si>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</si>
  <si>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</si>
  <si>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</si>
  <si>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</si>
  <si>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</si>
  <si>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</si>
  <si>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</si>
  <si>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</si>
  <si>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</si>
  <si>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</si>
  <si>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</si>
  <si>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</si>
  <si>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</si>
  <si>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</si>
  <si>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</si>
  <si>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</si>
  <si>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</si>
  <si>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</si>
  <si>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</si>
  <si>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</si>
  <si>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</si>
  <si>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</si>
  <si>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</si>
  <si>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</si>
  <si>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</si>
  <si>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</si>
  <si>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</si>
  <si>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</si>
  <si>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</si>
  <si>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</si>
  <si>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</si>
  <si>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</si>
  <si>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</si>
  <si>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</si>
  <si>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</si>
  <si>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</si>
  <si>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</si>
  <si>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</si>
  <si>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</si>
  <si>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</si>
  <si>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</si>
  <si>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</si>
  <si>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</si>
  <si>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</si>
  <si>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</si>
  <si>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</si>
  <si>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</si>
  <si>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</si>
  <si>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</si>
  <si>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</si>
  <si>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</si>
  <si>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</si>
  <si>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</si>
  <si>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</si>
  <si>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</si>
  <si>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</si>
  <si>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</si>
  <si>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</si>
  <si>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</si>
  <si>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</si>
  <si>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</si>
  <si>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</si>
  <si>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</si>
  <si>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</si>
  <si>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</si>
  <si>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</si>
  <si>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</si>
  <si>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</si>
  <si>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</si>
  <si>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</si>
  <si>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</si>
  <si>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</si>
  <si>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</si>
  <si>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</si>
  <si>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</si>
  <si>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</si>
  <si>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</si>
  <si>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</si>
  <si>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</si>
  <si>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</si>
  <si>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</si>
  <si>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</si>
  <si>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</si>
  <si>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</si>
  <si>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</si>
  <si>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</si>
  <si>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</si>
  <si>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</si>
  <si>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</si>
  <si>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</si>
  <si>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</si>
  <si>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</si>
  <si>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</si>
  <si>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</si>
  <si>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</si>
  <si>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</si>
  <si>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</si>
  <si>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</si>
  <si>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</si>
  <si>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</si>
  <si>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</si>
  <si>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</si>
  <si>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</si>
  <si>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</si>
  <si>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</si>
  <si>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</si>
  <si>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</si>
  <si>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</si>
  <si>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</si>
  <si>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</si>
  <si>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</si>
  <si>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</si>
  <si>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</si>
  <si>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</si>
  <si>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</si>
  <si>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</si>
  <si>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</si>
  <si>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</si>
  <si>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</si>
  <si>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</si>
  <si>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</si>
  <si>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</si>
  <si>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</si>
  <si>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</si>
  <si>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</si>
  <si>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</si>
  <si>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</si>
  <si>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</si>
  <si>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</si>
  <si>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</si>
  <si>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</si>
  <si>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</si>
  <si>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</si>
  <si>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</si>
  <si>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</si>
  <si>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</si>
  <si>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</si>
  <si>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</si>
  <si>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</si>
  <si>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</si>
  <si>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</si>
  <si>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</si>
  <si>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</si>
  <si>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</si>
  <si>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</si>
  <si>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</si>
  <si>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</si>
  <si>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</si>
  <si>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</si>
  <si>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</si>
  <si>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</si>
  <si>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</si>
  <si>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</si>
  <si>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</si>
  <si>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</si>
  <si>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</si>
  <si>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</si>
  <si>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</si>
  <si>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</si>
  <si>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</si>
  <si>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</si>
  <si>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</si>
  <si>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</si>
  <si>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</si>
  <si>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</si>
  <si>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</si>
  <si>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</si>
  <si>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</si>
  <si>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</si>
  <si>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</si>
  <si>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</si>
  <si>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</si>
  <si>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</si>
  <si>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</si>
  <si>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</si>
  <si>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</si>
  <si>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</si>
  <si>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</si>
  <si>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</si>
  <si>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</si>
  <si>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</si>
  <si>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</si>
  <si>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</si>
  <si>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</si>
  <si>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</si>
  <si>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</si>
  <si>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</si>
  <si>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</si>
  <si>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</si>
  <si>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</si>
  <si>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</si>
  <si>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</si>
  <si>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</si>
  <si>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</si>
  <si>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</si>
  <si>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</si>
  <si>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</si>
  <si>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</si>
  <si>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</si>
  <si>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</si>
  <si>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</si>
  <si>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</si>
  <si>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</si>
  <si>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</si>
  <si>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</si>
  <si>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</si>
  <si>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</si>
  <si>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</si>
  <si>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</si>
  <si>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</si>
  <si>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</si>
  <si>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</si>
  <si>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</si>
  <si>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</si>
  <si>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</si>
  <si>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</si>
  <si>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</si>
  <si>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</si>
  <si>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</si>
  <si>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</si>
  <si>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</si>
  <si>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</si>
  <si>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</si>
  <si>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</si>
  <si>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</si>
  <si>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</si>
  <si>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</si>
  <si>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</si>
  <si>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</si>
  <si>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</si>
  <si>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</si>
  <si>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</si>
  <si>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</si>
  <si>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</si>
  <si>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</si>
  <si>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</si>
  <si>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</si>
  <si>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</si>
  <si>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</si>
  <si>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</si>
  <si>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</si>
  <si>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</si>
  <si>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</si>
  <si>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</si>
  <si>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</si>
  <si>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</si>
  <si>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</si>
  <si>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</si>
  <si>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</si>
  <si>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</si>
  <si>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</si>
  <si>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</si>
  <si>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</si>
  <si>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</si>
  <si>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</si>
  <si>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</si>
  <si>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</si>
  <si>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</si>
  <si>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</si>
  <si>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</si>
  <si>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</si>
  <si>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</si>
  <si>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</si>
  <si>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</si>
  <si>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</si>
  <si>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</si>
  <si>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</si>
  <si>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</si>
  <si>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</si>
  <si>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</si>
  <si>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</si>
  <si>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</si>
  <si>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</si>
  <si>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</si>
  <si>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</si>
  <si>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</si>
  <si>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</si>
  <si>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</si>
  <si>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</si>
  <si>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</si>
  <si>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</si>
  <si>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</si>
  <si>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</si>
  <si>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</si>
  <si>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</si>
  <si>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</si>
  <si>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</si>
  <si>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</si>
  <si>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</si>
  <si>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</si>
  <si>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</si>
  <si>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</si>
  <si>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</si>
  <si>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</si>
  <si>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</si>
  <si>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</si>
  <si>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</si>
  <si>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</si>
  <si>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</si>
  <si>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</si>
  <si>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</si>
  <si>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</si>
  <si>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</si>
  <si>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</si>
  <si>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</si>
  <si>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</si>
  <si>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</si>
  <si>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</si>
  <si>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</si>
  <si>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</si>
  <si>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</si>
  <si>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</si>
  <si>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</si>
  <si>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</si>
  <si>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</si>
  <si>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</si>
  <si>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</si>
  <si>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</si>
  <si>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</si>
  <si>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</si>
  <si>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</si>
  <si>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</si>
  <si>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</si>
  <si>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</si>
  <si>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</si>
  <si>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</si>
  <si>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</si>
  <si>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</si>
  <si>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</si>
  <si>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</si>
  <si>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</si>
  <si>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</si>
  <si>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</si>
  <si>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</si>
  <si>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</si>
  <si>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</si>
  <si>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</si>
  <si>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</si>
  <si>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</si>
  <si>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</si>
  <si>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</si>
  <si>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</si>
  <si>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</si>
  <si>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</si>
  <si>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</si>
  <si>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</si>
  <si>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</si>
  <si>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</si>
  <si>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</si>
  <si>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</si>
  <si>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</si>
  <si>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</si>
  <si>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</si>
  <si>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</si>
  <si>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</si>
  <si>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</si>
  <si>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</si>
  <si>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</si>
  <si>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</si>
  <si>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</si>
  <si>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</si>
  <si>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</si>
  <si>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</si>
  <si>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</si>
  <si>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</si>
  <si>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</si>
  <si>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</si>
  <si>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</si>
  <si>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</si>
  <si>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</si>
  <si>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</si>
  <si>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</si>
  <si>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</si>
  <si>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</si>
  <si>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</si>
  <si>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</si>
  <si>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</si>
  <si>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</si>
  <si>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</si>
  <si>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</si>
  <si>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</si>
  <si>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</si>
  <si>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</si>
  <si>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</si>
  <si>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</si>
  <si>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</si>
  <si>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</si>
  <si>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</si>
  <si>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</si>
  <si>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</si>
  <si>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</si>
  <si>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</si>
  <si>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</si>
  <si>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</si>
  <si>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</si>
  <si>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</si>
  <si>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</si>
  <si>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</si>
  <si>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</si>
  <si>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</si>
  <si>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</si>
  <si>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</si>
  <si>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</si>
  <si>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</si>
  <si>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</si>
  <si>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</si>
  <si>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</si>
  <si>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</si>
  <si>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</si>
  <si>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</si>
  <si>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</si>
  <si>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</si>
  <si>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</si>
  <si>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</si>
  <si>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</si>
  <si>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</si>
  <si>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</si>
  <si>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</si>
  <si>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</si>
  <si>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</si>
  <si>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</si>
  <si>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</si>
  <si>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</si>
  <si>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</si>
  <si>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</si>
  <si>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</si>
  <si>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</si>
  <si>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</si>
  <si>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</si>
  <si>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</si>
  <si>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</si>
  <si>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</si>
  <si>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</si>
  <si>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</si>
  <si>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</si>
  <si>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</si>
  <si>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</si>
  <si>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</si>
  <si>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</si>
  <si>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</si>
  <si>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</si>
  <si>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</si>
  <si>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</si>
  <si>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</si>
  <si>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</si>
  <si>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</si>
  <si>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</si>
  <si>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</si>
  <si>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</si>
  <si>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</si>
  <si>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</si>
  <si>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</si>
  <si>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</si>
  <si>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</si>
  <si>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</si>
  <si>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</si>
  <si>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</si>
  <si>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</si>
  <si>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</si>
  <si>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</si>
  <si>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</si>
  <si>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</si>
  <si>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</si>
  <si>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</si>
  <si>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</si>
  <si>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</si>
  <si>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</si>
  <si>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</si>
  <si>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</si>
  <si>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</si>
  <si>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</si>
  <si>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</si>
  <si>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</si>
  <si>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</si>
  <si>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</si>
  <si>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</si>
  <si>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</si>
  <si>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</si>
  <si>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</si>
  <si>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</si>
  <si>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</si>
  <si>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</si>
  <si>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</si>
  <si>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</si>
  <si>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</si>
  <si>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</si>
  <si>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</si>
  <si>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</si>
  <si>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</si>
  <si>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</si>
  <si>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</si>
  <si>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</si>
  <si>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</si>
  <si>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</si>
  <si>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</si>
  <si>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</si>
  <si>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</si>
  <si>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</si>
  <si>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</si>
  <si>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</si>
  <si>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</si>
  <si>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</si>
  <si>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</si>
  <si>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</si>
  <si>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</si>
  <si>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</si>
  <si>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</si>
  <si>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</si>
  <si>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</si>
  <si>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</si>
  <si>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</si>
  <si>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</si>
  <si>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</si>
  <si>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</si>
  <si>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</si>
  <si>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</si>
  <si>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</si>
  <si>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</si>
  <si>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</si>
  <si>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</si>
  <si>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</si>
  <si>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</si>
  <si>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</si>
  <si>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</si>
  <si>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</si>
  <si>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</si>
  <si>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</si>
  <si>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</si>
  <si>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</si>
  <si>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</si>
  <si>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</si>
  <si>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</si>
  <si>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</si>
  <si>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</si>
  <si>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</si>
  <si>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</si>
  <si>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</si>
  <si>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</si>
  <si>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</si>
  <si>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</si>
  <si>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</si>
  <si>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</si>
  <si>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</si>
  <si>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</si>
  <si>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</si>
  <si>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</si>
  <si>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</si>
  <si>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</si>
  <si>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</si>
  <si>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</si>
  <si>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</si>
  <si>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</si>
  <si>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</si>
  <si>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</si>
  <si>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</si>
  <si>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</si>
  <si>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</si>
  <si>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</si>
  <si>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</si>
  <si>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</si>
  <si>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</si>
  <si>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</si>
  <si>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</si>
  <si>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</si>
  <si>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</si>
  <si>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</si>
  <si>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</si>
  <si>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</si>
  <si>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</si>
  <si>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</si>
  <si>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</si>
  <si>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</si>
  <si>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</si>
  <si>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</si>
  <si>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</si>
  <si>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</si>
  <si>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</si>
  <si>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</si>
  <si>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</si>
  <si>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</si>
  <si>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</si>
  <si>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</si>
  <si>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</si>
  <si>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</si>
  <si>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</si>
  <si>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</si>
  <si>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</si>
  <si>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</si>
  <si>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</si>
  <si>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</si>
  <si>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</si>
  <si>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</si>
  <si>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</si>
  <si>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</si>
  <si>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</si>
  <si>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</si>
  <si>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</si>
  <si>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</si>
  <si>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</si>
  <si>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</si>
  <si>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</si>
  <si>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</si>
  <si>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</si>
  <si>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</si>
  <si>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</si>
  <si>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</si>
  <si>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</si>
  <si>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</si>
  <si>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</si>
  <si>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</si>
  <si>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</si>
  <si>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</si>
  <si>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</si>
  <si>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</si>
  <si>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</si>
  <si>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</si>
  <si>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</si>
  <si>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</si>
  <si>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</si>
  <si>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</si>
  <si>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</si>
  <si>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</si>
  <si>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</si>
  <si>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</si>
  <si>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</si>
  <si>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</si>
  <si>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</si>
  <si>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</si>
  <si>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</si>
  <si>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</si>
  <si>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</si>
  <si>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</si>
  <si>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</si>
  <si>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</si>
  <si>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</si>
  <si>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</si>
  <si>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</si>
  <si>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</si>
  <si>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</si>
  <si>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</si>
  <si>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</si>
  <si>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</si>
  <si>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</si>
  <si>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</si>
  <si>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</si>
  <si>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</si>
  <si>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</si>
  <si>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</si>
  <si>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</si>
  <si>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</si>
  <si>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</si>
  <si>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</si>
  <si>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</si>
  <si>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</si>
  <si>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</si>
  <si>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</si>
  <si>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</si>
  <si>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</si>
  <si>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</si>
  <si>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</si>
  <si>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</si>
  <si>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</si>
  <si>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</si>
  <si>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</si>
  <si>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</si>
  <si>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</si>
  <si>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</si>
  <si>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</si>
  <si>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</si>
  <si>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</si>
  <si>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</si>
  <si>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</si>
  <si>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</si>
  <si>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</si>
  <si>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</si>
  <si>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</si>
  <si>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</si>
  <si>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</si>
  <si>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</si>
  <si>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</si>
  <si>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</si>
  <si>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</si>
  <si>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</si>
  <si>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</si>
  <si>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</si>
  <si>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</si>
  <si>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</si>
  <si>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</si>
  <si>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</si>
  <si>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</si>
  <si>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</si>
  <si>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</si>
  <si>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</si>
  <si>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</si>
  <si>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</si>
  <si>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</si>
  <si>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</si>
  <si>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</si>
  <si>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</si>
  <si>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</si>
  <si>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</si>
  <si>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</si>
  <si>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</si>
  <si>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</si>
  <si>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</si>
  <si>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</si>
  <si>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</si>
  <si>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</si>
  <si>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</si>
  <si>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</si>
  <si>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</si>
  <si>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</si>
  <si>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</si>
  <si>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</si>
  <si>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</si>
  <si>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</si>
  <si>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</si>
  <si>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</si>
  <si>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</si>
  <si>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</si>
  <si>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</si>
  <si>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</si>
  <si>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</si>
  <si>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</si>
  <si>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</si>
  <si>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</si>
  <si>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</si>
  <si>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</si>
  <si>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</si>
  <si>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</si>
  <si>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</si>
  <si>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</si>
  <si>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</si>
  <si>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</si>
  <si>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</si>
  <si>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</si>
  <si>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</si>
  <si>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</si>
  <si>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</si>
  <si>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</si>
  <si>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</si>
  <si>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</si>
  <si>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</si>
  <si>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</si>
  <si>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</si>
  <si>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</si>
  <si>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</si>
  <si>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</si>
  <si>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</si>
  <si>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</si>
  <si>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</si>
  <si>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</si>
  <si>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</si>
  <si>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</si>
  <si>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</si>
  <si>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</si>
  <si>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</si>
  <si>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</si>
  <si>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</si>
  <si>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</si>
  <si>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</si>
  <si>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</si>
  <si>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</si>
  <si>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</si>
  <si>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</si>
  <si>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</si>
  <si>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</si>
  <si>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</si>
  <si>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</si>
  <si>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</si>
  <si>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</si>
  <si>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</si>
  <si>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</si>
  <si>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</si>
  <si>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</si>
  <si>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</si>
  <si>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</si>
  <si>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</si>
  <si>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</si>
  <si>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</si>
  <si>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</si>
  <si>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</si>
  <si>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</si>
  <si>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</si>
  <si>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</si>
  <si>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</si>
  <si>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</si>
  <si>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</si>
  <si>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</si>
  <si>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</si>
  <si>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</si>
  <si>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</si>
  <si>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</si>
  <si>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</si>
  <si>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</si>
  <si>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</si>
  <si>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</si>
  <si>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</si>
  <si>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</si>
  <si>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</si>
  <si>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</si>
  <si>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</si>
  <si>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</si>
  <si>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</si>
  <si>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</si>
  <si>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</si>
  <si>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</si>
  <si>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</si>
  <si>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</si>
  <si>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</si>
  <si>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</si>
  <si>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</si>
  <si>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</si>
  <si>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</si>
  <si>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</si>
  <si>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</si>
  <si>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</si>
  <si>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</si>
  <si>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</si>
  <si>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</si>
  <si>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</si>
  <si>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</si>
  <si>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</si>
  <si>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</si>
  <si>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</si>
  <si>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</si>
  <si>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</si>
  <si>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</si>
  <si>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</si>
  <si>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</si>
  <si>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</si>
  <si>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</si>
  <si>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</si>
  <si>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</si>
  <si>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</si>
  <si>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</si>
  <si>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</si>
  <si>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</si>
  <si>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</si>
  <si>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</si>
  <si>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</si>
  <si>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</si>
  <si>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</si>
  <si>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</si>
  <si>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</si>
  <si>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</si>
  <si>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</si>
  <si>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</si>
  <si>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</si>
  <si>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</si>
  <si>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</si>
  <si>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</si>
  <si>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</si>
  <si>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</si>
  <si>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</si>
  <si>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</si>
  <si>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</si>
  <si>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</si>
  <si>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</si>
  <si>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</si>
  <si>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</si>
  <si>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</si>
  <si>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</si>
  <si>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</si>
  <si>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</si>
  <si>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</si>
  <si>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</si>
  <si>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</si>
  <si>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</si>
  <si>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</si>
  <si>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</si>
  <si>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</si>
  <si>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</si>
  <si>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</si>
  <si>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</si>
  <si>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</si>
  <si>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</si>
  <si>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</si>
  <si>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</si>
  <si>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</si>
  <si>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</si>
  <si>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</si>
  <si>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</si>
  <si>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</si>
  <si>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</si>
  <si>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</si>
  <si>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</si>
  <si>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</si>
  <si>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</si>
  <si>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</si>
  <si>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</si>
  <si>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</si>
  <si>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</si>
  <si>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</si>
  <si>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</si>
  <si>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</si>
  <si>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</si>
  <si>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</si>
  <si>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</si>
  <si>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</si>
  <si>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</si>
  <si>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</si>
  <si>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</si>
  <si>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</si>
  <si>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</si>
  <si>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</si>
  <si>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</si>
  <si>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</si>
  <si>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</si>
  <si>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</si>
  <si>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</si>
  <si>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</si>
  <si>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</si>
  <si>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</si>
  <si>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</si>
  <si>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</si>
  <si>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</si>
  <si>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</si>
  <si>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</si>
  <si>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</si>
  <si>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</si>
  <si>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</si>
  <si>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</si>
  <si>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</si>
  <si>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</si>
  <si>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</si>
  <si>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</si>
  <si>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</si>
  <si>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</si>
  <si>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</si>
  <si>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</si>
  <si>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</si>
  <si>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</si>
  <si>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</si>
  <si>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</si>
  <si>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</si>
  <si>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</si>
  <si>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</si>
  <si>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</si>
  <si>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</si>
  <si>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</si>
  <si>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</si>
  <si>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</si>
  <si>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</si>
  <si>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</si>
  <si>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</si>
  <si>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</si>
  <si>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</si>
  <si>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</si>
  <si>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</si>
  <si>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</si>
  <si>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</si>
  <si>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</si>
  <si>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</si>
  <si>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</si>
  <si>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</si>
  <si>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</si>
  <si>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</si>
  <si>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</si>
  <si>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</si>
  <si>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</si>
  <si>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</si>
  <si>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</si>
  <si>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</si>
  <si>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</si>
  <si>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</si>
  <si>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</si>
  <si>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</si>
  <si>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</si>
  <si>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</si>
  <si>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</si>
  <si>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</si>
  <si>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</si>
  <si>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</si>
  <si>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</si>
  <si>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</si>
  <si>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</si>
  <si>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</si>
  <si>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</si>
  <si>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</si>
  <si>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</si>
  <si>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</si>
  <si>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</si>
  <si>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</si>
  <si>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</si>
  <si>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</si>
  <si>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</si>
  <si>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</si>
  <si>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</si>
  <si>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</si>
  <si>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</si>
  <si>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</si>
  <si>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</si>
  <si>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</si>
  <si>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</si>
  <si>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</si>
  <si>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</si>
  <si>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</si>
  <si>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</si>
  <si>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</si>
  <si>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</si>
  <si>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</si>
  <si>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</si>
  <si>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</si>
  <si>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</si>
  <si>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</si>
  <si>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</si>
  <si>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</si>
  <si>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</si>
  <si>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</si>
  <si>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</si>
  <si>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</si>
  <si>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</si>
  <si>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</si>
  <si>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</si>
  <si>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</si>
  <si>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</si>
  <si>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</si>
  <si>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</si>
  <si>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</si>
  <si>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</si>
  <si>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</si>
  <si>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</si>
  <si>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</si>
  <si>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</si>
  <si>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</si>
  <si>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</si>
  <si>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</si>
  <si>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</si>
  <si>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</si>
  <si>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</si>
  <si>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</si>
  <si>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</si>
  <si>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</si>
  <si>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</si>
  <si>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</si>
  <si>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</si>
  <si>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</si>
  <si>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</si>
  <si>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</si>
  <si>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</si>
  <si>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</si>
  <si>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</si>
  <si>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</si>
  <si>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</si>
  <si>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</si>
  <si>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</si>
  <si>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</si>
  <si>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</si>
  <si>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</si>
  <si>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</si>
  <si>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</si>
  <si>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</si>
  <si>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</si>
  <si>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</si>
  <si>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</si>
  <si>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</si>
  <si>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</si>
  <si>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</si>
  <si>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</si>
  <si>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</si>
  <si>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</si>
  <si>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</si>
  <si>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</si>
  <si>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</si>
  <si>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</si>
  <si>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</si>
  <si>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</si>
  <si>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</si>
  <si>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</si>
  <si>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</si>
  <si>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</si>
  <si>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</si>
  <si>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</si>
  <si>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</si>
  <si>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</si>
  <si>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</si>
  <si>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</si>
  <si>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</si>
  <si>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</si>
  <si>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</si>
  <si>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</si>
  <si>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</si>
  <si>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</si>
  <si>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</si>
  <si>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</si>
  <si>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</si>
  <si>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</si>
  <si>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</si>
  <si>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</si>
  <si>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</si>
  <si>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</si>
  <si>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</si>
  <si>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</si>
  <si>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</si>
  <si>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</si>
  <si>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</si>
  <si>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</si>
  <si>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</si>
  <si>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</si>
  <si>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</si>
  <si>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</si>
  <si>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</si>
  <si>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</si>
  <si>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</si>
  <si>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</si>
  <si>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</si>
  <si>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</si>
  <si>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</si>
  <si>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</si>
  <si>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</si>
  <si>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</si>
  <si>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</si>
  <si>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</si>
  <si>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</si>
  <si>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</si>
  <si>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</si>
  <si>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</si>
  <si>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</si>
  <si>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</si>
  <si>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</si>
  <si>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</si>
  <si>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</si>
  <si>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</si>
  <si>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</si>
  <si>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</si>
  <si>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</si>
  <si>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</si>
  <si>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</si>
  <si>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</si>
  <si>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</si>
  <si>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</si>
  <si>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</si>
  <si>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</si>
  <si>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</si>
  <si>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</si>
  <si>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</si>
  <si>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</si>
  <si>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</si>
  <si>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</si>
  <si>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</si>
  <si>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</si>
  <si>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</si>
  <si>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</si>
  <si>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</si>
  <si>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</si>
  <si>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</si>
  <si>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</si>
  <si>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</si>
  <si>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</si>
  <si>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</si>
  <si>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</si>
  <si>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</si>
  <si>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</si>
  <si>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</si>
  <si>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</si>
  <si>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</si>
  <si>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</si>
  <si>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</si>
  <si>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</si>
  <si>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</si>
  <si>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</si>
  <si>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</si>
  <si>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</si>
  <si>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</si>
  <si>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</si>
  <si>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</si>
  <si>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</si>
  <si>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</si>
  <si>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</si>
  <si>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</si>
  <si>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</si>
  <si>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</si>
  <si>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</si>
  <si>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</si>
  <si>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</si>
  <si>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</si>
  <si>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</si>
  <si>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</si>
  <si>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</si>
  <si>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</si>
  <si>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</si>
  <si>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</si>
  <si>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</si>
  <si>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</si>
  <si>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</si>
  <si>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</si>
  <si>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</si>
  <si>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</si>
  <si>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</si>
  <si>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</si>
  <si>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</si>
  <si>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</si>
  <si>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</si>
  <si>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</si>
  <si>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</si>
  <si>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</si>
  <si>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</si>
  <si>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</si>
  <si>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</si>
  <si>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</si>
  <si>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</si>
  <si>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</si>
  <si>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</si>
  <si>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</si>
  <si>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</si>
  <si>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</si>
  <si>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</si>
  <si>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</si>
  <si>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</si>
  <si>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</si>
  <si>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</si>
  <si>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</si>
  <si>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</si>
  <si>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</si>
  <si>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</si>
  <si>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</si>
  <si>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</si>
  <si>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</si>
  <si>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</si>
  <si>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</si>
  <si>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</si>
  <si>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</si>
  <si>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</si>
  <si>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</si>
  <si>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</si>
  <si>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</si>
  <si>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</si>
  <si>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</si>
  <si>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</si>
  <si>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</si>
  <si>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</si>
  <si>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</si>
  <si>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</si>
  <si>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</si>
  <si>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</si>
  <si>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</si>
  <si>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</si>
  <si>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</si>
  <si>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</si>
  <si>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</si>
  <si>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</si>
  <si>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</si>
  <si>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</si>
  <si>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</si>
  <si>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</si>
  <si>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</si>
  <si>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</si>
  <si>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</si>
  <si>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</si>
  <si>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</si>
  <si>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</si>
  <si>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</si>
  <si>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</si>
  <si>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</si>
  <si>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</si>
  <si>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</si>
  <si>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</si>
  <si>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</si>
  <si>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</si>
  <si>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</si>
  <si>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</si>
  <si>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</si>
  <si>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</si>
  <si>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</si>
  <si>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</si>
  <si>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</si>
  <si>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</si>
  <si>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</si>
  <si>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</si>
  <si>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</si>
  <si>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</si>
  <si>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</si>
  <si>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</si>
  <si>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</si>
  <si>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</si>
  <si>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</si>
  <si>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</si>
  <si>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</si>
  <si>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</si>
  <si>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</si>
  <si>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</si>
  <si>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</si>
  <si>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</si>
  <si>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</si>
  <si>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</si>
  <si>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</si>
  <si>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</si>
  <si>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</si>
  <si>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</si>
  <si>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</si>
  <si>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</si>
  <si>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</si>
  <si>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</si>
  <si>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</si>
  <si>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</si>
  <si>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</si>
  <si>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</si>
  <si>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</si>
  <si>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</si>
  <si>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</si>
  <si>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</si>
  <si>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</si>
  <si>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</si>
  <si>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</si>
  <si>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</si>
  <si>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</si>
  <si>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</si>
  <si>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</si>
  <si>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</si>
  <si>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</si>
  <si>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</si>
  <si>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</si>
  <si>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</si>
  <si>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</si>
  <si>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</si>
  <si>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</si>
  <si>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</si>
  <si>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</si>
  <si>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</si>
  <si>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</si>
  <si>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</si>
  <si>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</si>
  <si>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</si>
  <si>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</si>
  <si>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</si>
  <si>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</si>
  <si>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</si>
  <si>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</si>
  <si>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</si>
  <si>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</si>
  <si>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</si>
  <si>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</si>
  <si>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</si>
  <si>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</si>
  <si>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</si>
  <si>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</si>
  <si>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</si>
  <si>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</si>
  <si>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</si>
  <si>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</si>
  <si>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</si>
  <si>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</si>
  <si>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</si>
  <si>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</si>
  <si>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</si>
  <si>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</si>
  <si>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</si>
  <si>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</si>
  <si>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</si>
  <si>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</si>
  <si>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</si>
  <si>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</si>
  <si>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</si>
  <si>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</si>
  <si>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</si>
  <si>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</si>
  <si>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</si>
  <si>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</si>
  <si>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</si>
  <si>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</si>
  <si>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</si>
  <si>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</si>
  <si>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</si>
  <si>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</si>
  <si>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</si>
  <si>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</si>
  <si>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</si>
  <si>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</si>
  <si>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</si>
  <si>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</si>
  <si>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</si>
  <si>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</si>
  <si>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</si>
  <si>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</si>
  <si>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</si>
  <si>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</si>
  <si>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</si>
  <si>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</si>
  <si>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</si>
  <si>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</si>
  <si>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</si>
  <si>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</si>
  <si>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</si>
  <si>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</si>
  <si>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</si>
  <si>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</si>
  <si>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</si>
  <si>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</si>
  <si>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</si>
  <si>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</si>
  <si>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</si>
  <si>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</si>
  <si>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</si>
  <si>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</si>
  <si>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</si>
  <si>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</si>
  <si>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</si>
  <si>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</si>
  <si>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</si>
  <si>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</si>
  <si>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</si>
  <si>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</si>
  <si>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</si>
  <si>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</si>
  <si>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</si>
  <si>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</si>
  <si>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</si>
  <si>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</si>
  <si>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</si>
  <si>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</si>
  <si>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</si>
  <si>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</si>
  <si>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</si>
  <si>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</si>
  <si>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</si>
  <si>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</si>
  <si>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</si>
  <si>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</si>
  <si>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</si>
  <si>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</si>
  <si>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</si>
  <si>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</si>
  <si>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</si>
  <si>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</si>
  <si>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</si>
  <si>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</si>
  <si>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</si>
  <si>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</si>
  <si>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</si>
  <si>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</si>
  <si>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</si>
  <si>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</si>
  <si>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</si>
  <si>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</si>
  <si>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</si>
  <si>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</si>
  <si>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</si>
  <si>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</si>
  <si>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</si>
  <si>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</si>
  <si>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</si>
  <si>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</si>
  <si>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</si>
  <si>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</si>
  <si>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</si>
  <si>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</si>
  <si>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</si>
  <si>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</si>
  <si>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</si>
  <si>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</si>
  <si>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</si>
  <si>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</si>
  <si>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</si>
  <si>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</si>
  <si>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</si>
  <si>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</si>
  <si>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</si>
  <si>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</si>
  <si>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</si>
  <si>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</si>
  <si>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</si>
  <si>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</si>
  <si>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</si>
  <si>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</si>
  <si>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</si>
  <si>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</si>
  <si>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</si>
  <si>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</si>
  <si>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</si>
  <si>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</si>
  <si>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</si>
  <si>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</si>
  <si>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</si>
  <si>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</si>
  <si>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</si>
  <si>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</si>
  <si>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</si>
  <si>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</si>
  <si>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</si>
  <si>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</si>
  <si>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</si>
  <si>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</si>
  <si>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</si>
  <si>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</si>
  <si>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</si>
  <si>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</si>
  <si>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</si>
  <si>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</si>
  <si>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</si>
  <si>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</si>
  <si>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</si>
  <si>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</si>
  <si>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</si>
  <si>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</si>
  <si>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</si>
  <si>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</si>
  <si>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</si>
  <si>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</si>
  <si>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</si>
  <si>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</si>
  <si>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</si>
  <si>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</si>
  <si>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</si>
  <si>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</si>
  <si>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</si>
  <si>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</si>
  <si>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</si>
  <si>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</si>
  <si>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</si>
  <si>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</si>
  <si>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</si>
  <si>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</si>
  <si>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</si>
  <si>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</si>
  <si>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</si>
  <si>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</si>
  <si>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</si>
  <si>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</si>
  <si>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</si>
  <si>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</si>
  <si>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</si>
  <si>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</si>
  <si>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</si>
  <si>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</si>
  <si>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</si>
  <si>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</si>
  <si>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</si>
  <si>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</si>
  <si>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</si>
  <si>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</si>
  <si>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</si>
  <si>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</si>
  <si>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</si>
  <si>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</si>
  <si>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</si>
  <si>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</si>
  <si>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</si>
  <si>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</si>
  <si>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</si>
  <si>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</si>
  <si>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</si>
  <si>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</si>
  <si>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</si>
  <si>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</si>
  <si>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</si>
  <si>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</si>
  <si>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</si>
  <si>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</si>
  <si>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</si>
  <si>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</si>
  <si>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</si>
  <si>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</si>
  <si>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</si>
  <si>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</si>
  <si>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</si>
  <si>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</si>
  <si>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</si>
  <si>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</si>
  <si>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</si>
  <si>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</si>
  <si>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</si>
  <si>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</si>
  <si>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</si>
  <si>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</si>
  <si>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</si>
  <si>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</si>
  <si>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</si>
  <si>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</si>
  <si>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</si>
  <si>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</si>
  <si>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</si>
  <si>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</si>
  <si>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</si>
  <si>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</si>
  <si>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</si>
  <si>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</si>
  <si>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</si>
  <si>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</si>
  <si>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</si>
  <si>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</si>
  <si>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</si>
  <si>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</si>
  <si>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</si>
  <si>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</si>
  <si>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</si>
  <si>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</si>
  <si>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</si>
  <si>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</si>
  <si>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</si>
  <si>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</si>
  <si>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</si>
  <si>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</si>
  <si>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</si>
  <si>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</si>
  <si>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</si>
  <si>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</si>
  <si>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</si>
  <si>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</si>
  <si>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</si>
  <si>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</si>
  <si>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</si>
  <si>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</si>
  <si>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</si>
  <si>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</si>
  <si>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</si>
  <si>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</si>
  <si>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</si>
  <si>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</si>
  <si>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</si>
  <si>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</si>
  <si>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</si>
  <si>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</si>
  <si>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</si>
  <si>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</si>
  <si>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</si>
  <si>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</si>
  <si>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</si>
  <si>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</si>
  <si>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</si>
  <si>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</si>
  <si>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</si>
  <si>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</si>
  <si>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</si>
  <si>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</si>
  <si>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</si>
  <si>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</si>
  <si>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</si>
  <si>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</si>
  <si>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</si>
  <si>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</si>
  <si>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</si>
  <si>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</si>
  <si>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</si>
  <si>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</si>
  <si>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</si>
  <si>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</si>
  <si>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</si>
  <si>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</si>
  <si>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</si>
  <si>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</si>
  <si>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</si>
  <si>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</si>
  <si>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</si>
  <si>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</si>
  <si>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</si>
  <si>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</si>
  <si>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</si>
  <si>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</si>
  <si>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</si>
  <si>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</si>
  <si>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</si>
  <si>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</si>
  <si>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</si>
  <si>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</si>
  <si>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</si>
  <si>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</si>
  <si>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</si>
  <si>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</si>
  <si>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</si>
  <si>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</si>
  <si>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</si>
  <si>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</si>
  <si>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</si>
  <si>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</si>
  <si>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</si>
  <si>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</si>
  <si>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</si>
  <si>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</si>
  <si>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</si>
  <si>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</si>
  <si>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</si>
  <si>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</si>
  <si>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</si>
  <si>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</si>
  <si>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</si>
  <si>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</si>
  <si>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</si>
  <si>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</si>
  <si>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</si>
  <si>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</si>
  <si>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</si>
  <si>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</si>
  <si>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</si>
  <si>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</si>
  <si>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</si>
  <si>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</si>
  <si>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</si>
  <si>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</si>
  <si>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</si>
  <si>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</si>
  <si>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</si>
  <si>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</si>
  <si>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</si>
  <si>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</si>
  <si>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</si>
  <si>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</si>
  <si>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</si>
  <si>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</si>
  <si>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</si>
  <si>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</si>
  <si>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</si>
  <si>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</si>
  <si>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</si>
  <si>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</si>
  <si>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</si>
  <si>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</si>
  <si>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</si>
  <si>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</si>
  <si>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</si>
  <si>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</si>
  <si>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</si>
  <si>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</si>
  <si>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</si>
  <si>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</si>
  <si>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</si>
  <si>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</si>
  <si>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</si>
  <si>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</si>
  <si>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</si>
  <si>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</si>
  <si>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</si>
  <si>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</si>
  <si>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</si>
  <si>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</si>
  <si>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</si>
  <si>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</si>
  <si>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</si>
  <si>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</si>
  <si>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</si>
  <si>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</si>
  <si>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</si>
  <si>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</si>
  <si>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</si>
  <si>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</si>
  <si>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</si>
  <si>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</si>
  <si>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</si>
  <si>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</si>
  <si>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</si>
  <si>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</si>
  <si>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</si>
  <si>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</si>
  <si>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</si>
  <si>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</si>
  <si>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</si>
  <si>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</si>
  <si>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</si>
  <si>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</si>
  <si>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</si>
  <si>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</si>
  <si>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</si>
  <si>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</si>
  <si>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</si>
  <si>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</si>
  <si>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</si>
  <si>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</si>
  <si>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</si>
  <si>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</si>
  <si>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</si>
  <si>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</si>
  <si>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</si>
  <si>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</si>
  <si>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</si>
  <si>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</si>
  <si>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</si>
  <si>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</si>
  <si>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</si>
  <si>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</si>
  <si>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</si>
  <si>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</si>
  <si>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</si>
  <si>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</si>
  <si>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</si>
  <si>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</si>
  <si>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</si>
  <si>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</si>
  <si>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</si>
  <si>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</si>
  <si>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</si>
  <si>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</si>
  <si>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</si>
  <si>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</si>
  <si>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</si>
  <si>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</si>
  <si>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</si>
  <si>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</si>
  <si>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</si>
  <si>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</si>
  <si>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</si>
  <si>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</si>
  <si>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</si>
  <si>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</si>
  <si>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</si>
  <si>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</si>
  <si>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</si>
  <si>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</si>
  <si>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</si>
  <si>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</si>
  <si>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</si>
  <si>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</si>
  <si>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</si>
  <si>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</si>
  <si>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</si>
  <si>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</si>
  <si>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</si>
  <si>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</si>
  <si>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</si>
  <si>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</si>
  <si>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</si>
  <si>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</si>
  <si>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</si>
  <si>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</si>
  <si>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</si>
  <si>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</si>
  <si>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</si>
  <si>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</si>
  <si>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</si>
  <si>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</si>
  <si>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</si>
  <si>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</si>
  <si>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</si>
  <si>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</si>
  <si>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</si>
  <si>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</si>
  <si>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</si>
  <si>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</si>
  <si>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</si>
  <si>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</si>
  <si>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</si>
  <si>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</si>
  <si>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</si>
  <si>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</si>
  <si>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</si>
  <si>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</si>
  <si>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</si>
  <si>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</si>
  <si>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</si>
  <si>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</si>
  <si>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</si>
  <si>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</si>
  <si>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</si>
  <si>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</si>
  <si>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</si>
  <si>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</si>
  <si>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</si>
  <si>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</si>
  <si>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</si>
  <si>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</si>
  <si>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</si>
  <si>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</si>
  <si>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</si>
  <si>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</si>
  <si>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</si>
  <si>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</si>
  <si>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</si>
  <si>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</si>
  <si>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</si>
  <si>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</si>
  <si>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</si>
  <si>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</si>
  <si>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</si>
  <si>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</si>
  <si>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</si>
  <si>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</si>
  <si>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</si>
  <si>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</si>
  <si>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</si>
  <si>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</si>
  <si>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</si>
  <si>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</si>
  <si>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</si>
  <si>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</si>
  <si>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</si>
  <si>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</si>
  <si>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</si>
  <si>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</si>
  <si>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</si>
  <si>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</si>
  <si>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</si>
  <si>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</si>
  <si>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</si>
  <si>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</si>
  <si>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</si>
  <si>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</si>
  <si>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</si>
  <si>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</si>
  <si>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</si>
  <si>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</si>
  <si>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</si>
  <si>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</si>
  <si>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</si>
  <si>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</si>
  <si>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</si>
  <si>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</si>
  <si>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</si>
  <si>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</si>
  <si>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</si>
  <si>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</si>
  <si>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</si>
  <si>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</si>
  <si>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</si>
  <si>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</si>
  <si>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</si>
  <si>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</si>
  <si>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</si>
  <si>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</si>
  <si>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</si>
  <si>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</si>
  <si>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</si>
  <si>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</si>
  <si>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</si>
  <si>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</si>
  <si>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</si>
  <si>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</si>
  <si>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</si>
  <si>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</si>
  <si>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</si>
  <si>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</si>
  <si>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</si>
  <si>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</si>
  <si>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</si>
  <si>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</si>
  <si>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</si>
  <si>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</si>
  <si>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</si>
  <si>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</si>
  <si>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</si>
  <si>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</si>
  <si>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</si>
  <si>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</si>
  <si>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</si>
  <si>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</si>
  <si>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</si>
  <si>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</si>
  <si>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</si>
  <si>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</si>
  <si>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</si>
  <si>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</si>
  <si>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</si>
  <si>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</si>
  <si>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</si>
  <si>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</si>
  <si>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</si>
  <si>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</si>
  <si>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</si>
  <si>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</si>
  <si>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</si>
  <si>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</si>
  <si>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</si>
  <si>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</si>
  <si>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</si>
  <si>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</si>
  <si>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</si>
  <si>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</si>
  <si>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</si>
  <si>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</si>
  <si>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</si>
  <si>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</si>
  <si>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</si>
  <si>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</si>
  <si>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</si>
  <si>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</si>
  <si>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</si>
  <si>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</si>
  <si>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</si>
  <si>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</si>
  <si>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</si>
  <si>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</si>
  <si>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</si>
  <si>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</si>
  <si>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</si>
  <si>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</si>
  <si>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</si>
  <si>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</si>
  <si>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</si>
  <si>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</si>
  <si>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</si>
  <si>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</si>
  <si>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</si>
  <si>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</si>
  <si>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</si>
  <si>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</si>
  <si>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</si>
  <si>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</si>
  <si>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</si>
  <si>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</si>
  <si>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</si>
  <si>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</si>
  <si>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</si>
  <si>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</si>
  <si>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</si>
  <si>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</si>
  <si>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</si>
  <si>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</si>
  <si>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</si>
  <si>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</si>
  <si>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</si>
  <si>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</si>
  <si>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</si>
  <si>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</si>
  <si>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</si>
  <si>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</si>
  <si>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</si>
  <si>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</si>
  <si>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</si>
  <si>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</si>
  <si>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</si>
  <si>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</si>
  <si>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</si>
  <si>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</si>
  <si>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</si>
  <si>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</si>
  <si>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</si>
  <si>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</si>
  <si>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</si>
  <si>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</si>
  <si>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</si>
  <si>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</si>
  <si>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</si>
  <si>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</si>
  <si>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</si>
  <si>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</si>
  <si>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</si>
  <si>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</si>
  <si>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</si>
  <si>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</si>
  <si>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</si>
  <si>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</si>
  <si>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</si>
  <si>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</si>
  <si>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</si>
  <si>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</si>
  <si>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</si>
  <si>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</si>
  <si>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</si>
  <si>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</si>
  <si>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</si>
  <si>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</si>
  <si>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</si>
  <si>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</si>
  <si>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</si>
  <si>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</si>
  <si>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</si>
  <si>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</si>
  <si>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</si>
  <si>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</si>
  <si>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</si>
  <si>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</si>
  <si>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</si>
  <si>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</si>
  <si>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</si>
  <si>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</si>
  <si>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</si>
  <si>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</si>
  <si>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</si>
  <si>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</si>
  <si>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</si>
  <si>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</si>
  <si>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</si>
  <si>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</si>
  <si>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</si>
  <si>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</si>
  <si>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</si>
  <si>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</si>
  <si>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</si>
  <si>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</si>
  <si>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</si>
  <si>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</si>
  <si>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</si>
  <si>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</si>
  <si>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</si>
  <si>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</si>
  <si>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</si>
  <si>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</si>
  <si>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</si>
  <si>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</si>
  <si>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</si>
  <si>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</si>
  <si>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</si>
  <si>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</si>
  <si>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</si>
  <si>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</si>
  <si>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</si>
  <si>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</si>
  <si>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</si>
  <si>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</si>
  <si>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</si>
  <si>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</si>
  <si>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</si>
  <si>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</si>
  <si>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</si>
  <si>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</si>
  <si>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</si>
  <si>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</si>
  <si>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</si>
  <si>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</si>
  <si>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</si>
  <si>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</si>
  <si>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</si>
  <si>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</si>
  <si>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</si>
  <si>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</si>
  <si>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</si>
  <si>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</si>
  <si>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</si>
  <si>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</si>
  <si>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</si>
  <si>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</si>
  <si>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</si>
  <si>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</si>
  <si>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</si>
  <si>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</si>
  <si>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</si>
  <si>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</si>
  <si>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</si>
  <si>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</si>
  <si>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</si>
  <si>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</si>
  <si>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</si>
  <si>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</si>
  <si>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</si>
  <si>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</si>
  <si>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</si>
  <si>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</si>
  <si>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</si>
  <si>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</si>
  <si>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</si>
  <si>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</si>
  <si>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</si>
  <si>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</si>
  <si>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</si>
  <si>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</si>
  <si>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</si>
  <si>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</si>
  <si>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</si>
  <si>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</si>
  <si>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</si>
  <si>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</si>
  <si>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</si>
  <si>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</si>
  <si>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</si>
  <si>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</si>
  <si>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</si>
  <si>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</si>
  <si>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</si>
  <si>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</si>
  <si>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</si>
  <si>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</si>
  <si>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</si>
  <si>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</si>
  <si>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</si>
  <si>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</si>
  <si>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</si>
  <si>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</si>
  <si>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</si>
  <si>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</si>
  <si>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</si>
  <si>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</si>
  <si>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</si>
  <si>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</si>
  <si>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</si>
  <si>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</si>
  <si>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</si>
  <si>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</si>
  <si>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</si>
  <si>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</si>
  <si>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</si>
  <si>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</si>
  <si>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</si>
  <si>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</si>
  <si>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</si>
  <si>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</si>
  <si>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</si>
  <si>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</si>
  <si>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</si>
  <si>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</si>
  <si>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</si>
  <si>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</si>
  <si>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</si>
  <si>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</si>
  <si>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</si>
  <si>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</si>
  <si>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</si>
  <si>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</si>
  <si>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</si>
  <si>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</si>
  <si>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</si>
  <si>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</si>
  <si>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</si>
  <si>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</si>
  <si>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</si>
  <si>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</si>
  <si>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</si>
  <si>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</si>
  <si>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</si>
  <si>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</si>
  <si>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</si>
  <si>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</si>
  <si>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</si>
  <si>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</si>
  <si>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</si>
  <si>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</si>
  <si>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</si>
  <si>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</si>
  <si>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</si>
  <si>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</si>
  <si>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</si>
  <si>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</si>
  <si>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</si>
  <si>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</si>
  <si>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</si>
  <si>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</si>
  <si>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</si>
  <si>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</si>
  <si>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</si>
  <si>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</si>
  <si>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</si>
  <si>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</si>
  <si>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</si>
  <si>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</si>
  <si>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</si>
  <si>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</si>
  <si>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</si>
  <si>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</si>
  <si>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</si>
  <si>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</si>
  <si>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</si>
  <si>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</si>
  <si>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</si>
  <si>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</si>
  <si>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</si>
  <si>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</si>
  <si>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</si>
  <si>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</si>
  <si>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</si>
  <si>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</si>
  <si>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</si>
  <si>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</si>
  <si>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</si>
  <si>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</si>
  <si>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</si>
  <si>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</si>
  <si>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</si>
  <si>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</si>
  <si>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</si>
  <si>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</si>
  <si>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</si>
  <si>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</si>
  <si>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</si>
  <si>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</si>
  <si>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</si>
  <si>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</si>
  <si>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</si>
  <si>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</si>
  <si>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</si>
  <si>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</si>
  <si>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</si>
  <si>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</si>
  <si>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</si>
  <si>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</si>
  <si>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</si>
  <si>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</si>
  <si>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</si>
  <si>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</si>
  <si>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</si>
  <si>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</si>
  <si>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</si>
  <si>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</si>
  <si>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</si>
  <si>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</si>
  <si>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</si>
  <si>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</si>
  <si>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</si>
  <si>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</si>
  <si>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</si>
  <si>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</si>
  <si>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</si>
  <si>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</si>
  <si>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</si>
  <si>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</si>
  <si>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</si>
  <si>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</si>
  <si>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</si>
  <si>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</si>
  <si>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</si>
  <si>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</si>
  <si>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</si>
  <si>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</si>
  <si>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</si>
  <si>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</si>
  <si>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</si>
  <si>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</si>
  <si>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</si>
  <si>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</si>
  <si>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</si>
  <si>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</si>
  <si>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</si>
  <si>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</si>
  <si>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</si>
  <si>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</si>
  <si>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</si>
  <si>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</si>
  <si>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</si>
  <si>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</si>
  <si>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</si>
  <si>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</si>
  <si>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</si>
  <si>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</si>
  <si>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</si>
  <si>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</si>
  <si>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</si>
  <si>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</si>
  <si>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</si>
  <si>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</si>
  <si>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</si>
  <si>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</si>
  <si>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</si>
  <si>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</si>
  <si>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</si>
  <si>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</si>
  <si>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</si>
  <si>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</si>
  <si>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</si>
  <si>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</si>
  <si>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</si>
  <si>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</si>
  <si>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</si>
  <si>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</si>
  <si>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</si>
  <si>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</si>
  <si>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</si>
  <si>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</si>
  <si>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</si>
  <si>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</si>
  <si>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</si>
  <si>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</si>
  <si>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</si>
  <si>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</si>
  <si>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</si>
  <si>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</si>
  <si>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</si>
  <si>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</si>
  <si>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</si>
  <si>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</si>
  <si>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</si>
  <si>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</si>
  <si>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</si>
  <si>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</si>
  <si>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</si>
  <si>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</si>
  <si>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</si>
  <si>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</si>
  <si>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</si>
  <si>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</si>
  <si>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</si>
  <si>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</si>
  <si>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</si>
  <si>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</si>
  <si>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</si>
  <si>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</si>
  <si>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</si>
  <si>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</si>
  <si>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</si>
  <si>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</si>
  <si>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</si>
  <si>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</si>
  <si>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</si>
  <si>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</si>
  <si>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</si>
  <si>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</si>
  <si>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</si>
  <si>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</si>
  <si>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</si>
  <si>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</si>
  <si>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</si>
  <si>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</si>
  <si>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</si>
  <si>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</si>
  <si>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</si>
  <si>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</si>
  <si>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</si>
  <si>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</si>
  <si>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</si>
  <si>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</si>
  <si>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</si>
  <si>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</si>
  <si>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</si>
  <si>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</si>
  <si>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</si>
  <si>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</si>
  <si>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</si>
  <si>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</si>
  <si>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</si>
  <si>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</si>
  <si>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</si>
  <si>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</si>
  <si>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</si>
  <si>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</si>
  <si>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</si>
  <si>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</si>
  <si>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</si>
  <si>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</si>
  <si>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</si>
  <si>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</si>
  <si>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</si>
  <si>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</si>
  <si>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</si>
  <si>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</si>
  <si>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</si>
  <si>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</si>
  <si>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</si>
  <si>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</si>
  <si>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</si>
  <si>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</si>
  <si>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</si>
  <si>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</si>
  <si>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</si>
  <si>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</si>
  <si>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</si>
  <si>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</si>
  <si>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</si>
  <si>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</si>
  <si>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</si>
  <si>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</si>
  <si>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</si>
  <si>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</si>
  <si>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</si>
  <si>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</si>
  <si>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</si>
  <si>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</si>
  <si>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</si>
  <si>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</si>
  <si>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</si>
  <si>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</si>
  <si>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</si>
  <si>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</si>
  <si>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</si>
  <si>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</si>
  <si>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</si>
  <si>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</si>
  <si>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</si>
  <si>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</si>
  <si>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</si>
  <si>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</si>
  <si>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</si>
  <si>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</si>
  <si>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</si>
  <si>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</si>
  <si>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</si>
  <si>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</si>
  <si>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</si>
  <si>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</si>
  <si>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</si>
  <si>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</si>
  <si>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</si>
  <si>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</si>
  <si>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</si>
  <si>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</si>
  <si>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</si>
  <si>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</si>
  <si>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</si>
  <si>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</si>
  <si>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</si>
  <si>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</si>
  <si>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</si>
  <si>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</si>
  <si>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</si>
  <si>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</si>
  <si>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</si>
  <si>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</si>
  <si>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</si>
  <si>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</si>
  <si>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</si>
  <si>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</si>
  <si>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</si>
  <si>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</si>
  <si>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</si>
  <si>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</si>
  <si>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</si>
  <si>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</si>
  <si>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</si>
  <si>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</si>
  <si>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</si>
  <si>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</si>
  <si>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</si>
  <si>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</si>
  <si>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</si>
  <si>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</si>
  <si>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</si>
  <si>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</si>
  <si>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</si>
  <si>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</si>
  <si>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</si>
  <si>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</si>
  <si>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</si>
  <si>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</si>
  <si>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</si>
  <si>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</si>
  <si>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</si>
  <si>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</si>
  <si>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</si>
  <si>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</si>
  <si>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</si>
  <si>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</si>
  <si>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</si>
  <si>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</si>
  <si>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</si>
  <si>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</si>
  <si>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</si>
  <si>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</si>
  <si>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</si>
  <si>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</si>
  <si>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</si>
  <si>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</si>
  <si>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</si>
  <si>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</si>
  <si>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</si>
  <si>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</si>
  <si>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</si>
  <si>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</si>
  <si>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</si>
  <si>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</si>
  <si>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</si>
  <si>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</si>
  <si>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</si>
  <si>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</si>
  <si>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</si>
  <si>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</si>
  <si>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</si>
  <si>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</si>
  <si>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</si>
  <si>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</si>
  <si>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</si>
  <si>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</si>
  <si>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</si>
  <si>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</si>
  <si>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</si>
  <si>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</si>
  <si>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</si>
  <si>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</si>
  <si>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</si>
  <si>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</si>
  <si>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</si>
  <si>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</si>
  <si>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</si>
  <si>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</si>
  <si>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</si>
  <si>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</si>
  <si>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</si>
  <si>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</si>
  <si>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</si>
  <si>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</si>
  <si>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</si>
  <si>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</si>
  <si>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</si>
  <si>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</si>
  <si>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</si>
  <si>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</si>
  <si>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</si>
  <si>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</si>
  <si>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</si>
  <si>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</si>
  <si>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</si>
  <si>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</si>
  <si>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</si>
  <si>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</si>
  <si>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</si>
  <si>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</si>
  <si>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</si>
  <si>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</si>
  <si>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</si>
  <si>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</si>
  <si>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</si>
  <si>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</si>
  <si>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</si>
  <si>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</si>
  <si>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</si>
  <si>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</si>
  <si>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</si>
  <si>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</si>
  <si>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</si>
  <si>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</si>
  <si>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</si>
  <si>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</si>
  <si>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</si>
  <si>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</si>
  <si>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</si>
  <si>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</si>
  <si>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</si>
  <si>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</si>
  <si>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</si>
  <si>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</si>
  <si>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</si>
  <si>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</si>
  <si>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</si>
  <si>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</si>
  <si>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</si>
  <si>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</si>
  <si>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</si>
  <si>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</si>
  <si>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</si>
  <si>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</si>
  <si>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</si>
  <si>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</si>
  <si>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</si>
  <si>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</si>
  <si>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</si>
  <si>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</si>
  <si>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</si>
  <si>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</si>
  <si>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</si>
  <si>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</si>
  <si>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</si>
  <si>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</si>
  <si>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</si>
  <si>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</si>
  <si>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</si>
  <si>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</si>
  <si>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</si>
  <si>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</si>
  <si>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</si>
  <si>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</si>
  <si>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</si>
  <si>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</si>
  <si>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</si>
  <si>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</si>
  <si>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</si>
  <si>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</si>
  <si>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</si>
  <si>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</si>
  <si>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</si>
  <si>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</si>
  <si>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</si>
  <si>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</si>
  <si>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</si>
  <si>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</si>
  <si>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</si>
  <si>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</si>
  <si>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</si>
  <si>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</si>
  <si>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</si>
  <si>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</si>
  <si>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</si>
  <si>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</si>
  <si>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</si>
  <si>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</si>
  <si>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</si>
  <si>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</si>
  <si>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</si>
  <si>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</si>
  <si>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</si>
  <si>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</si>
  <si>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</si>
  <si>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</si>
  <si>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</si>
  <si>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</si>
  <si>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</si>
  <si>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</si>
  <si>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</si>
  <si>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</si>
  <si>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</si>
  <si>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</si>
  <si>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</si>
  <si>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</si>
  <si>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</si>
  <si>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</si>
  <si>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</si>
  <si>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</si>
  <si>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</si>
  <si>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</si>
  <si>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</si>
  <si>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</si>
  <si>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</si>
  <si>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</si>
  <si>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</si>
  <si>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</si>
  <si>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</si>
  <si>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</si>
  <si>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</si>
  <si>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</si>
  <si>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</si>
  <si>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</si>
  <si>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</si>
  <si>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</si>
  <si>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</si>
  <si>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</si>
  <si>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</si>
  <si>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</si>
  <si>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</si>
  <si>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</si>
  <si>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</si>
  <si>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</si>
  <si>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</si>
  <si>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</si>
  <si>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</si>
  <si>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</si>
  <si>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</si>
  <si>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</si>
  <si>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</si>
  <si>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</si>
  <si>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</si>
  <si>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</si>
  <si>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</si>
  <si>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</si>
  <si>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</si>
  <si>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</si>
  <si>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</si>
  <si>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</si>
  <si>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</si>
  <si>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</si>
  <si>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</si>
  <si>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</si>
  <si>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</si>
  <si>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</si>
  <si>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</si>
  <si>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</si>
  <si>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</si>
  <si>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</si>
  <si>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</si>
  <si>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</si>
  <si>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</si>
  <si>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</si>
  <si>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</si>
  <si>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</si>
  <si>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</si>
  <si>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</si>
  <si>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</si>
  <si>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</si>
  <si>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</si>
  <si>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</si>
  <si>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</si>
  <si>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</si>
  <si>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</si>
  <si>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</si>
  <si>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</si>
  <si>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</si>
  <si>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</si>
  <si>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</si>
  <si>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</si>
  <si>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</si>
  <si>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</si>
  <si>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</si>
  <si>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</si>
  <si>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</si>
  <si>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</si>
  <si>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</si>
  <si>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</si>
  <si>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</si>
  <si>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</si>
  <si>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</si>
  <si>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</si>
  <si>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</si>
  <si>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</si>
  <si>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</si>
  <si>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</si>
  <si>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</si>
  <si>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</si>
  <si>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</si>
  <si>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</si>
  <si>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</si>
  <si>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</si>
  <si>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</si>
  <si>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</si>
  <si>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</si>
  <si>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</si>
  <si>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</si>
  <si>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</si>
  <si>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</si>
  <si>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</si>
  <si>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</si>
  <si>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</si>
  <si>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</si>
  <si>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</si>
  <si>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</si>
  <si>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</si>
  <si>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</si>
  <si>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</si>
  <si>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</si>
  <si>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</si>
  <si>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</si>
  <si>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</si>
  <si>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</si>
  <si>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</si>
  <si>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</si>
  <si>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</si>
  <si>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</si>
  <si>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</si>
  <si>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</si>
  <si>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</si>
  <si>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</si>
  <si>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</si>
  <si>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</si>
  <si>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</si>
  <si>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</si>
  <si>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</si>
  <si>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</si>
  <si>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</si>
  <si>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</si>
  <si>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</si>
  <si>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</si>
  <si>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</si>
  <si>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</si>
  <si>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</si>
  <si>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</si>
  <si>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</si>
  <si>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</si>
  <si>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</si>
  <si>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</si>
  <si>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</si>
  <si>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</si>
  <si>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</si>
  <si>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</si>
  <si>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</si>
  <si>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</si>
  <si>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</si>
  <si>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</si>
  <si>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</si>
  <si>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</si>
  <si>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</si>
  <si>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</si>
  <si>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</si>
  <si>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</si>
  <si>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</si>
  <si>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</si>
  <si>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</si>
  <si>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</si>
  <si>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</si>
  <si>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</si>
  <si>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</si>
  <si>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</si>
  <si>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</si>
  <si>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</si>
  <si>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</si>
  <si>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</si>
  <si>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</si>
  <si>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</si>
  <si>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</si>
  <si>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</si>
  <si>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</si>
  <si>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</si>
  <si>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</si>
  <si>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</si>
  <si>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</si>
  <si>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</si>
  <si>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</si>
  <si>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</si>
  <si>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</si>
  <si>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</si>
  <si>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</si>
  <si>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</si>
  <si>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</si>
  <si>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</si>
  <si>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</si>
  <si>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</si>
  <si>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</si>
  <si>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</si>
  <si>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</si>
  <si>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</si>
  <si>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</si>
  <si>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</si>
  <si>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</si>
  <si>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</si>
  <si>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</si>
  <si>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</si>
  <si>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</si>
  <si>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</si>
  <si>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</si>
  <si>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</si>
  <si>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</si>
  <si>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</si>
  <si>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</si>
  <si>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</si>
  <si>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</si>
  <si>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</si>
  <si>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</si>
  <si>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</si>
  <si>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</si>
  <si>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</si>
  <si>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</si>
  <si>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</si>
  <si>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</si>
  <si>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</si>
  <si>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</si>
  <si>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</si>
  <si>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</si>
  <si>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</si>
  <si>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</si>
  <si>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</si>
  <si>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</si>
  <si>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</si>
  <si>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</si>
  <si>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</si>
  <si>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</si>
  <si>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</si>
  <si>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</si>
  <si>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</si>
  <si>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</si>
  <si>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</si>
  <si>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</si>
  <si>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</si>
  <si>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</si>
  <si>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</si>
  <si>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</si>
  <si>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</si>
  <si>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</si>
  <si>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</si>
  <si>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</si>
  <si>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</si>
  <si>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</si>
  <si>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</si>
  <si>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</si>
  <si>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</si>
  <si>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</si>
  <si>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</si>
  <si>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</si>
  <si>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</si>
  <si>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</si>
  <si>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</si>
  <si>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</si>
  <si>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</si>
  <si>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</si>
  <si>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</si>
  <si>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</si>
  <si>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</si>
  <si>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</si>
  <si>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</si>
  <si>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</si>
  <si>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</si>
  <si>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</si>
  <si>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</si>
  <si>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</si>
  <si>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</si>
  <si>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</si>
  <si>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</si>
  <si>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</si>
  <si>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</si>
  <si>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</si>
  <si>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</si>
  <si>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</si>
  <si>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</si>
  <si>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</si>
  <si>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</si>
  <si>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</si>
  <si>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</si>
  <si>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</si>
  <si>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</si>
  <si>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</si>
  <si>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</si>
  <si>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</si>
  <si>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</si>
  <si>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</si>
  <si>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</si>
  <si>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</si>
  <si>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</si>
  <si>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</si>
  <si>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</si>
  <si>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</si>
  <si>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</si>
  <si>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</si>
  <si>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</si>
  <si>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</si>
  <si>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</si>
  <si>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</si>
  <si>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</si>
  <si>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</si>
  <si>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</si>
  <si>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</si>
  <si>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</si>
  <si>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</si>
  <si>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</si>
  <si>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</si>
  <si>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</si>
  <si>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</si>
  <si>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</si>
  <si>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</si>
  <si>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</si>
  <si>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</si>
  <si>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</si>
  <si>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</si>
  <si>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</si>
  <si>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</si>
  <si>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</si>
  <si>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</si>
  <si>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</si>
  <si>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</si>
  <si>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</si>
  <si>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</si>
  <si>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</si>
  <si>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</si>
  <si>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</si>
  <si>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</si>
  <si>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</si>
  <si>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</si>
  <si>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</si>
  <si>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</si>
  <si>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</si>
  <si>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</si>
  <si>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</si>
  <si>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</si>
  <si>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</si>
  <si>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</si>
  <si>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</si>
  <si>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</si>
  <si>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</si>
  <si>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</si>
  <si>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</si>
  <si>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</si>
  <si>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</si>
  <si>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</si>
  <si>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</si>
  <si>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</si>
  <si>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</si>
  <si>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</si>
  <si>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</si>
  <si>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</si>
  <si>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</si>
  <si>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</si>
  <si>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</si>
  <si>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</si>
  <si>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</si>
  <si>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</si>
  <si>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</si>
  <si>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</si>
  <si>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</si>
  <si>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</si>
  <si>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</si>
  <si>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</si>
  <si>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</si>
  <si>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</si>
  <si>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</si>
  <si>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</si>
  <si>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</si>
  <si>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</si>
  <si>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</si>
  <si>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</si>
  <si>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</si>
  <si>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</si>
  <si>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</si>
  <si>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</si>
  <si>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</si>
  <si>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</si>
  <si>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</si>
  <si>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</si>
  <si>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</si>
  <si>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</si>
  <si>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</si>
  <si>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</si>
  <si>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</si>
  <si>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</si>
  <si>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</si>
  <si>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</si>
  <si>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</si>
  <si>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</si>
  <si>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</si>
  <si>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</si>
  <si>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</si>
  <si>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</si>
  <si>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</si>
  <si>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</si>
  <si>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</si>
  <si>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</si>
  <si>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</si>
  <si>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</si>
  <si>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</si>
  <si>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</si>
  <si>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</si>
  <si>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</si>
  <si>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</si>
  <si>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</si>
  <si>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</si>
  <si>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</si>
  <si>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</si>
  <si>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</si>
  <si>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</si>
  <si>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</si>
  <si>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</si>
  <si>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</si>
  <si>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</si>
  <si>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</si>
  <si>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</si>
  <si>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</si>
  <si>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</si>
  <si>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</si>
  <si>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</si>
  <si>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</si>
  <si>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</si>
  <si>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</si>
  <si>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</si>
  <si>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</si>
  <si>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</si>
  <si>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</si>
  <si>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</si>
  <si>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</si>
  <si>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</si>
  <si>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</si>
  <si>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</si>
  <si>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</si>
  <si>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</si>
  <si>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</si>
  <si>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</si>
  <si>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</si>
  <si>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</si>
  <si>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</si>
  <si>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</si>
  <si>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</si>
  <si>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</si>
  <si>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</si>
  <si>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</si>
  <si>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</si>
  <si>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</si>
  <si>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</si>
  <si>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</si>
  <si>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</si>
  <si>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</si>
  <si>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</si>
  <si>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</si>
  <si>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</si>
  <si>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</si>
  <si>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</si>
  <si>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</si>
  <si>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</si>
  <si>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</si>
  <si>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</si>
  <si>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</si>
  <si>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</si>
  <si>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</si>
  <si>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</si>
  <si>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</si>
  <si>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</si>
  <si>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</si>
  <si>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</si>
  <si>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</si>
  <si>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</si>
  <si>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</si>
  <si>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</si>
  <si>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</si>
  <si>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</si>
  <si>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</si>
  <si>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</si>
  <si>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</si>
  <si>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</si>
  <si>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</si>
  <si>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</si>
  <si>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</si>
  <si>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</si>
  <si>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</si>
  <si>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</si>
  <si>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</si>
  <si>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</si>
  <si>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</si>
  <si>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</si>
  <si>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</si>
  <si>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</si>
  <si>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</si>
  <si>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</si>
  <si>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</si>
  <si>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</si>
  <si>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</si>
  <si>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</si>
  <si>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</si>
  <si>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</si>
  <si>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</si>
  <si>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</si>
  <si>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</si>
  <si>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</si>
  <si>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</si>
  <si>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</si>
  <si>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</si>
  <si>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</si>
  <si>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</si>
  <si>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</si>
  <si>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</si>
  <si>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</si>
  <si>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</si>
  <si>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</si>
  <si>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</si>
  <si>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</si>
  <si>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</si>
  <si>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</si>
  <si>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</si>
  <si>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</si>
  <si>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</si>
  <si>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</si>
  <si>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</si>
  <si>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</si>
  <si>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</si>
  <si>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</si>
  <si>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</si>
  <si>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</si>
  <si>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</si>
  <si>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</si>
  <si>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</si>
  <si>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</si>
  <si>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</si>
  <si>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</si>
  <si>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</si>
  <si>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</si>
  <si>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</si>
  <si>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</si>
  <si>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</si>
  <si>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</si>
  <si>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</si>
  <si>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</si>
  <si>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</si>
  <si>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</si>
  <si>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</si>
  <si>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</si>
  <si>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</si>
  <si>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</si>
  <si>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</si>
  <si>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</si>
  <si>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</si>
  <si>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</si>
  <si>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</si>
  <si>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</si>
  <si>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</si>
  <si>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</si>
  <si>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</si>
  <si>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</si>
  <si>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</si>
  <si>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</si>
  <si>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</si>
  <si>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</si>
  <si>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</si>
  <si>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</si>
  <si>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</si>
  <si>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</si>
  <si>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</si>
  <si>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</si>
  <si>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</si>
  <si>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</si>
  <si>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</si>
  <si>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</si>
  <si>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</si>
  <si>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</si>
  <si>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</si>
  <si>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</si>
  <si>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</si>
  <si>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</si>
  <si>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</si>
  <si>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</si>
  <si>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</si>
  <si>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</si>
  <si>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</si>
  <si>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</si>
  <si>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</si>
  <si>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</si>
  <si>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</si>
  <si>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</si>
  <si>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</si>
  <si>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</si>
  <si>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</si>
  <si>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</si>
  <si>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</si>
  <si>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</si>
  <si>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</si>
  <si>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</si>
  <si>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</si>
  <si>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</si>
  <si>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</si>
  <si>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</si>
  <si>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</si>
  <si>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</si>
  <si>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</si>
  <si>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</si>
  <si>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</si>
  <si>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</si>
  <si>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</si>
  <si>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</si>
  <si>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</si>
  <si>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</si>
  <si>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</si>
  <si>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</si>
  <si>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</si>
  <si>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</si>
  <si>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</si>
  <si>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</si>
  <si>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</si>
  <si>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</si>
  <si>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</si>
  <si>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</si>
  <si>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</si>
  <si>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</si>
  <si>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</si>
  <si>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</si>
  <si>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</si>
  <si>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</si>
  <si>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</si>
  <si>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</si>
  <si>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</si>
  <si>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</si>
  <si>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</si>
  <si>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</si>
  <si>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</si>
  <si>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</si>
  <si>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</si>
  <si>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</si>
  <si>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</si>
  <si>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</si>
  <si>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</si>
  <si>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</si>
  <si>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</si>
  <si>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</si>
  <si>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</si>
  <si>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</si>
  <si>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</si>
  <si>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</si>
  <si>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</si>
  <si>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</si>
  <si>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</si>
  <si>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</si>
  <si>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</si>
  <si>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</si>
  <si>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</si>
  <si>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</si>
  <si>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</si>
  <si>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</si>
  <si>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</si>
  <si>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</si>
  <si>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</si>
  <si>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</si>
  <si>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</si>
  <si>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</si>
  <si>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</si>
  <si>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</si>
  <si>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</si>
  <si>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</si>
  <si>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</si>
  <si>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</si>
  <si>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</si>
  <si>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</si>
  <si>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</si>
  <si>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</si>
  <si>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</si>
  <si>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</si>
  <si>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</si>
  <si>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</si>
  <si>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</si>
  <si>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</si>
  <si>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</si>
  <si>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</si>
  <si>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</si>
  <si>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</si>
  <si>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</si>
  <si>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</si>
  <si>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</si>
  <si>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</si>
  <si>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</si>
  <si>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</si>
  <si>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</si>
  <si>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</si>
  <si>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</si>
  <si>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</si>
  <si>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</si>
  <si>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</si>
  <si>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</si>
  <si>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</si>
  <si>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</si>
  <si>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</si>
  <si>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</si>
  <si>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</si>
  <si>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</si>
  <si>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</si>
  <si>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</si>
  <si>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</si>
  <si>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</si>
  <si>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</si>
  <si>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</si>
  <si>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</si>
  <si>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</si>
  <si>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</si>
  <si>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</si>
  <si>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</si>
  <si>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</si>
  <si>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</si>
  <si>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</si>
  <si>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</si>
  <si>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</si>
  <si>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</si>
  <si>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</si>
  <si>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</si>
  <si>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</si>
  <si>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</si>
  <si>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</si>
  <si>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</si>
  <si>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</si>
  <si>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</si>
  <si>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</si>
  <si>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</si>
  <si>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</si>
  <si>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</si>
  <si>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</si>
  <si>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</si>
  <si>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</si>
  <si>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</si>
  <si>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</si>
  <si>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</si>
  <si>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</si>
  <si>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</si>
  <si>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</si>
  <si>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</si>
  <si>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</si>
  <si>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</si>
  <si>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</si>
  <si>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</si>
  <si>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</si>
  <si>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</si>
  <si>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</si>
  <si>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</si>
  <si>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</si>
  <si>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</si>
  <si>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</si>
  <si>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</si>
  <si>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</si>
  <si>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</si>
  <si>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</si>
  <si>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</si>
  <si>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</si>
  <si>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</si>
  <si>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</si>
  <si>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</si>
  <si>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</si>
  <si>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</si>
  <si>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</si>
  <si>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</si>
  <si>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</si>
  <si>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</si>
  <si>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</si>
  <si>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</si>
  <si>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</si>
  <si>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</si>
  <si>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</si>
  <si>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</si>
  <si>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</si>
  <si>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</si>
  <si>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</si>
  <si>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</si>
  <si>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</si>
  <si>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</si>
  <si>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</si>
  <si>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</si>
  <si>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</si>
  <si>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</si>
  <si>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</si>
  <si>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</si>
  <si>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</si>
  <si>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</si>
  <si>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</si>
  <si>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</si>
  <si>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</si>
  <si>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</si>
  <si>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</si>
  <si>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</si>
  <si>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</si>
  <si>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</si>
  <si>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</si>
  <si>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</si>
  <si>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</si>
  <si>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</si>
  <si>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</si>
  <si>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</si>
  <si>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</si>
  <si>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</si>
  <si>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</si>
  <si>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</si>
  <si>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</si>
  <si>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</si>
  <si>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</si>
  <si>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</si>
  <si>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</si>
  <si>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</si>
  <si>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</si>
  <si>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</si>
  <si>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</si>
  <si>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</si>
  <si>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</si>
  <si>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</si>
  <si>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</si>
  <si>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</si>
  <si>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</si>
  <si>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</si>
  <si>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</si>
  <si>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</si>
  <si>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</si>
  <si>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</si>
  <si>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</si>
  <si>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</si>
  <si>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</si>
  <si>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</si>
  <si>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</si>
  <si>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</si>
  <si>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</si>
  <si>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</si>
  <si>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</si>
  <si>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</si>
  <si>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</si>
  <si>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</si>
  <si>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</si>
  <si>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</si>
  <si>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</si>
  <si>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</si>
  <si>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</si>
  <si>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</si>
  <si>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</si>
  <si>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</si>
  <si>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</si>
  <si>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</si>
  <si>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</si>
  <si>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</si>
  <si>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</si>
  <si>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</si>
  <si>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</si>
  <si>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</si>
  <si>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</si>
  <si>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</si>
  <si>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</si>
  <si>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</si>
  <si>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</si>
  <si>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</si>
  <si>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</si>
  <si>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</si>
  <si>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</si>
  <si>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</si>
  <si>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</si>
  <si>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</si>
  <si>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</si>
  <si>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</si>
  <si>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</si>
  <si>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</si>
  <si>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</si>
  <si>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</si>
  <si>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</si>
  <si>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</si>
  <si>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</si>
  <si>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</si>
  <si>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</si>
  <si>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</si>
  <si>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</si>
  <si>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</si>
  <si>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</si>
  <si>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</si>
  <si>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</si>
  <si>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</si>
  <si>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</si>
  <si>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</si>
  <si>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</si>
  <si>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</si>
  <si>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</si>
  <si>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</si>
  <si>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</si>
  <si>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</si>
  <si>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</si>
  <si>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</si>
  <si>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</si>
  <si>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</si>
  <si>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</si>
  <si>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</si>
  <si>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</si>
  <si>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</si>
  <si>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</si>
  <si>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</si>
  <si>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</si>
  <si>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</si>
  <si>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</si>
  <si>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</si>
  <si>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</si>
  <si>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</si>
  <si>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</si>
  <si>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</si>
  <si>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</si>
  <si>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</si>
  <si>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</si>
  <si>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</si>
  <si>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</si>
  <si>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</si>
  <si>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</si>
  <si>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</si>
  <si>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</si>
  <si>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</si>
  <si>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</si>
  <si>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</si>
  <si>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</si>
  <si>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</si>
  <si>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</si>
  <si>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</si>
  <si>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</si>
  <si>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</si>
  <si>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</si>
  <si>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</si>
  <si>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</si>
  <si>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</si>
  <si>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</si>
  <si>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</si>
  <si>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</si>
  <si>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</si>
  <si>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</si>
  <si>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</si>
  <si>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</si>
  <si>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</si>
  <si>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</si>
  <si>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</si>
  <si>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</si>
  <si>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</si>
  <si>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</si>
  <si>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</si>
  <si>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</si>
  <si>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</si>
  <si>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</si>
  <si>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</si>
  <si>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</si>
  <si>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</si>
  <si>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</si>
  <si>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</si>
  <si>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</si>
  <si>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</si>
  <si>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</si>
  <si>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</si>
  <si>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</si>
  <si>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</si>
  <si>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</si>
  <si>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</si>
  <si>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</si>
  <si>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</si>
  <si>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</si>
  <si>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</si>
  <si>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</si>
  <si>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</si>
  <si>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</si>
  <si>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</si>
  <si>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</si>
  <si>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</si>
  <si>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</si>
  <si>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</si>
  <si>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</si>
  <si>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</si>
  <si>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</si>
  <si>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</si>
  <si>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</si>
  <si>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</si>
  <si>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</si>
  <si>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</si>
  <si>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</si>
  <si>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</si>
  <si>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</si>
  <si>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</si>
  <si>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</si>
  <si>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</si>
  <si>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</si>
  <si>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</si>
  <si>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</si>
  <si>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</si>
  <si>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</si>
  <si>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</si>
  <si>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</si>
  <si>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</si>
  <si>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</si>
  <si>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</si>
  <si>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</si>
  <si>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</si>
  <si>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</si>
  <si>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</si>
  <si>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</si>
  <si>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</si>
  <si>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</si>
  <si>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</si>
  <si>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</si>
  <si>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</si>
  <si>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</si>
  <si>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</si>
  <si>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</si>
  <si>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</si>
  <si>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</si>
  <si>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</si>
  <si>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</si>
  <si>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</si>
  <si>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</si>
  <si>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</si>
  <si>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</si>
  <si>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</si>
  <si>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</si>
  <si>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</si>
  <si>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</si>
  <si>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</si>
  <si>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</si>
  <si>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</si>
  <si>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</si>
  <si>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</si>
  <si>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</si>
  <si>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</si>
  <si>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</si>
  <si>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</si>
  <si>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</si>
  <si>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</si>
  <si>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</si>
  <si>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</si>
  <si>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</si>
  <si>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</si>
  <si>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</si>
  <si>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</si>
  <si>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</si>
  <si>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</si>
  <si>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</si>
  <si>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</si>
  <si>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</si>
  <si>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</si>
  <si>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</si>
  <si>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</si>
  <si>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</si>
  <si>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</si>
  <si>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</si>
  <si>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</si>
  <si>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</si>
  <si>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</si>
  <si>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</si>
  <si>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</si>
  <si>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</si>
  <si>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</si>
  <si>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</si>
  <si>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</si>
  <si>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</si>
  <si>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</si>
  <si>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</si>
  <si>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</si>
  <si>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</si>
  <si>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</si>
  <si>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</si>
  <si>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</si>
  <si>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</si>
  <si>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</si>
  <si>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</si>
  <si>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</si>
  <si>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</si>
  <si>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</si>
  <si>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</si>
  <si>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</si>
  <si>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</si>
  <si>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</si>
  <si>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</si>
  <si>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</si>
  <si>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</si>
  <si>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</si>
  <si>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</si>
  <si>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</si>
  <si>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</si>
  <si>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</si>
  <si>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</si>
  <si>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</si>
  <si>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</si>
  <si>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</si>
  <si>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</si>
  <si>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</si>
  <si>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</si>
  <si>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</si>
  <si>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</si>
  <si>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</si>
  <si>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</si>
  <si>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</si>
  <si>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</si>
  <si>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</si>
  <si>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</si>
  <si>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</si>
  <si>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</si>
  <si>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</si>
  <si>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</si>
  <si>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</si>
  <si>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</si>
  <si>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</si>
  <si>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</si>
  <si>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</si>
  <si>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</si>
  <si>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</si>
  <si>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</si>
  <si>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</si>
  <si>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</si>
  <si>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</si>
  <si>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</si>
  <si>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</si>
  <si>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</si>
  <si>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</si>
  <si>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</si>
  <si>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</si>
  <si>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</si>
  <si>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</si>
  <si>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</si>
  <si>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</si>
  <si>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</si>
  <si>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</si>
  <si>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</si>
  <si>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</si>
  <si>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</si>
  <si>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</si>
  <si>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</si>
  <si>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</si>
  <si>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</si>
  <si>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</si>
  <si>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</si>
  <si>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</si>
  <si>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</si>
  <si>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</si>
  <si>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</si>
  <si>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</si>
  <si>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</si>
  <si>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</si>
  <si>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</si>
  <si>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</si>
  <si>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</si>
  <si>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</si>
  <si>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</si>
  <si>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</si>
  <si>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</si>
  <si>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</si>
  <si>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</si>
  <si>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</si>
  <si>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</si>
  <si>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</si>
  <si>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</si>
  <si>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</si>
  <si>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</si>
  <si>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</si>
  <si>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</si>
  <si>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</si>
  <si>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</si>
  <si>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</si>
  <si>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</si>
  <si>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</si>
  <si>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</si>
  <si>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</si>
  <si>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</si>
  <si>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</si>
  <si>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</si>
  <si>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</si>
  <si>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</si>
  <si>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</si>
  <si>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</si>
  <si>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</si>
  <si>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</si>
  <si>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</si>
  <si>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</si>
  <si>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</si>
  <si>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</si>
  <si>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</si>
  <si>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</si>
  <si>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</si>
  <si>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</si>
  <si>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</si>
  <si>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</si>
  <si>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</si>
  <si>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</si>
  <si>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</si>
  <si>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</si>
  <si>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</si>
  <si>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</si>
  <si>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</si>
  <si>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</si>
  <si>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</si>
  <si>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</si>
  <si>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</si>
  <si>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</si>
  <si>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</si>
  <si>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</si>
  <si>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</si>
  <si>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</si>
  <si>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</si>
  <si>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</si>
  <si>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</si>
  <si>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</si>
  <si>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</si>
  <si>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</si>
  <si>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</si>
  <si>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</si>
  <si>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</si>
  <si>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</si>
  <si>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</si>
  <si>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</si>
  <si>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</si>
  <si>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</si>
  <si>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</si>
  <si>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</si>
  <si>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</si>
  <si>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</si>
  <si>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</si>
  <si>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</si>
  <si>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</si>
  <si>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</si>
  <si>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</si>
  <si>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</si>
  <si>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</si>
  <si>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</si>
  <si>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</si>
  <si>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</si>
  <si>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</si>
  <si>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</si>
  <si>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</si>
  <si>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</si>
  <si>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</si>
  <si>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</si>
  <si>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</si>
  <si>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</si>
  <si>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</si>
  <si>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</si>
  <si>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</si>
  <si>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</si>
  <si>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</si>
  <si>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</si>
  <si>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</si>
  <si>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</si>
  <si>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</si>
  <si>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</si>
  <si>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</si>
  <si>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</si>
  <si>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</si>
  <si>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</si>
  <si>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</si>
  <si>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</si>
  <si>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</si>
  <si>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</si>
  <si>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</si>
  <si>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</si>
  <si>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</si>
  <si>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</si>
  <si>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</si>
  <si>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</si>
  <si>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</si>
  <si>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</si>
  <si>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</si>
  <si>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</si>
  <si>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</si>
  <si>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</si>
  <si>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</si>
  <si>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</si>
  <si>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</si>
  <si>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</si>
  <si>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</si>
  <si>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</si>
  <si>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</si>
  <si>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</si>
  <si>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</si>
  <si>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</si>
  <si>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</si>
  <si>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</si>
  <si>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</si>
  <si>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</si>
  <si>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</si>
  <si>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</si>
  <si>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</si>
  <si>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</si>
  <si>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</si>
  <si>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</si>
  <si>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</si>
  <si>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</si>
  <si>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</si>
  <si>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</si>
  <si>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</si>
  <si>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</si>
  <si>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</si>
  <si>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</si>
  <si>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</si>
  <si>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</si>
  <si>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</si>
  <si>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</si>
  <si>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</si>
  <si>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</si>
  <si>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</si>
  <si>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</si>
  <si>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</si>
  <si>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</si>
  <si>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</si>
  <si>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</si>
  <si>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</si>
  <si>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</si>
  <si>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</si>
  <si>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</si>
  <si>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</si>
  <si>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</si>
  <si>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</si>
  <si>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</si>
  <si>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</si>
  <si>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</si>
  <si>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</si>
  <si>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</si>
  <si>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</si>
  <si>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</si>
  <si>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</si>
  <si>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</si>
  <si>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</si>
  <si>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</si>
  <si>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</si>
  <si>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</si>
  <si>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</si>
  <si>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</si>
  <si>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</si>
  <si>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</si>
  <si>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</si>
  <si>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</si>
  <si>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</si>
  <si>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</si>
  <si>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</si>
  <si>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</si>
  <si>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</si>
  <si>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</si>
  <si>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</si>
  <si>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</si>
  <si>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</si>
  <si>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</si>
  <si>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</si>
  <si>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</si>
  <si>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</si>
  <si>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</si>
  <si>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</si>
  <si>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</si>
  <si>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</si>
  <si>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</si>
  <si>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</si>
  <si>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</si>
  <si>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</si>
  <si>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</si>
  <si>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</si>
  <si>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</si>
  <si>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</si>
  <si>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</si>
  <si>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</si>
  <si>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</si>
  <si>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</si>
  <si>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</si>
  <si>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</si>
  <si>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</si>
  <si>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</si>
  <si>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</si>
  <si>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</si>
  <si>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</si>
  <si>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</si>
  <si>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</si>
  <si>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</si>
  <si>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</si>
  <si>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</si>
  <si>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</si>
  <si>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</si>
  <si>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</si>
  <si>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</si>
  <si>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</si>
  <si>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</si>
  <si>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</si>
  <si>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</si>
  <si>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</si>
  <si>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</si>
  <si>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</si>
  <si>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</si>
  <si>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</si>
  <si>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</si>
  <si>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</si>
  <si>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</si>
  <si>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</si>
  <si>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</si>
  <si>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</si>
  <si>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</si>
  <si>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</si>
  <si>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</si>
  <si>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</si>
  <si>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</si>
  <si>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</si>
  <si>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</si>
  <si>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</si>
  <si>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</si>
  <si>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</si>
  <si>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</si>
  <si>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</si>
  <si>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</si>
  <si>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</si>
  <si>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</si>
  <si>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</si>
  <si>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</si>
  <si>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</si>
  <si>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</si>
  <si>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</si>
  <si>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</si>
  <si>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</si>
  <si>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</si>
  <si>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</si>
  <si>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</si>
  <si>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</si>
  <si>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</si>
  <si>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</si>
  <si>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</si>
  <si>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</si>
  <si>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</si>
  <si>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</si>
  <si>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</si>
  <si>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</si>
  <si>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</si>
  <si>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</si>
  <si>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</si>
  <si>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</si>
  <si>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</si>
  <si>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</si>
  <si>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</si>
  <si>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</si>
  <si>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</si>
  <si>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</si>
  <si>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</si>
  <si>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</si>
  <si>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</si>
  <si>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</si>
  <si>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</si>
  <si>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</si>
  <si>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</si>
  <si>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</si>
  <si>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</si>
  <si>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</si>
  <si>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</si>
  <si>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</si>
  <si>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</si>
  <si>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</si>
  <si>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</si>
  <si>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</si>
  <si>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</si>
  <si>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</si>
  <si>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</si>
  <si>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</si>
  <si>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</si>
  <si>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</si>
  <si>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</si>
  <si>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</si>
  <si>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</si>
  <si>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</si>
  <si>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</si>
  <si>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</si>
  <si>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</si>
  <si>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</si>
  <si>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</si>
  <si>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</si>
  <si>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</si>
  <si>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</si>
  <si>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</si>
  <si>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</si>
  <si>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</si>
  <si>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</si>
  <si>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</si>
  <si>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</si>
  <si>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</si>
  <si>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</si>
  <si>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</si>
  <si>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</si>
  <si>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</si>
  <si>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</si>
  <si>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</si>
  <si>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</si>
  <si>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</si>
  <si>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</si>
  <si>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</si>
  <si>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</si>
  <si>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</si>
  <si>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</si>
  <si>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</si>
  <si>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</si>
  <si>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</si>
  <si>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</si>
  <si>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</si>
  <si>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</si>
  <si>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</si>
  <si>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</si>
  <si>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</si>
  <si>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</si>
  <si>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</si>
  <si>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</si>
  <si>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</si>
  <si>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</si>
  <si>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</si>
  <si>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</si>
  <si>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</si>
  <si>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</si>
  <si>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</si>
  <si>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</si>
  <si>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</si>
  <si>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</si>
  <si>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</si>
  <si>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</si>
  <si>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</si>
  <si>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</si>
  <si>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</si>
  <si>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</si>
  <si>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</si>
  <si>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</si>
  <si>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</si>
  <si>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</si>
  <si>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</si>
  <si>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</si>
  <si>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</si>
  <si>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</si>
  <si>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</si>
  <si>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</si>
  <si>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</si>
  <si>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</si>
  <si>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</si>
  <si>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</si>
  <si>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</si>
  <si>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</si>
  <si>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</si>
  <si>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</si>
  <si>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</si>
  <si>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</si>
  <si>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</si>
  <si>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</si>
  <si>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</si>
  <si>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</si>
  <si>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</si>
  <si>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</si>
  <si>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</si>
  <si>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</si>
  <si>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</si>
  <si>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</si>
  <si>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</si>
  <si>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</si>
  <si>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</si>
  <si>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</si>
  <si>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</si>
  <si>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</si>
  <si>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</si>
  <si>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</si>
  <si>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</si>
  <si>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</si>
  <si>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</si>
  <si>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</si>
  <si>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</si>
  <si>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</si>
  <si>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</si>
  <si>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</si>
  <si>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</si>
  <si>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</si>
  <si>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</si>
  <si>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</si>
  <si>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</si>
  <si>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</si>
  <si>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</si>
  <si>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</si>
  <si>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</si>
  <si>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</si>
  <si>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</si>
  <si>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</si>
  <si>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</si>
  <si>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</si>
  <si>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</si>
  <si>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</si>
  <si>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</si>
  <si>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</si>
  <si>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</si>
  <si>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</si>
  <si>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</si>
  <si>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</si>
  <si>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</si>
  <si>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</si>
  <si>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</si>
  <si>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</si>
  <si>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</si>
  <si>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</si>
  <si>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</si>
  <si>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</si>
  <si>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</si>
  <si>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</si>
  <si>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</si>
  <si>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</si>
  <si>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</si>
  <si>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</si>
  <si>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</si>
  <si>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</si>
  <si>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</si>
  <si>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</si>
  <si>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</si>
  <si>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</si>
  <si>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</si>
  <si>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</si>
  <si>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</si>
  <si>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</si>
  <si>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</si>
  <si>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</si>
  <si>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</si>
  <si>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</si>
  <si>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</si>
  <si>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</si>
  <si>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</si>
  <si>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</si>
  <si>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</si>
  <si>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</si>
  <si>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</si>
  <si>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</si>
  <si>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</si>
  <si>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</si>
  <si>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</si>
  <si>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</si>
  <si>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</si>
  <si>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</si>
  <si>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</si>
  <si>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</si>
  <si>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</si>
  <si>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</si>
  <si>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</si>
  <si>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</si>
  <si>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</si>
  <si>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</si>
  <si>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</si>
  <si>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</si>
  <si>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</si>
  <si>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</si>
  <si>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</si>
  <si>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</si>
  <si>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</si>
  <si>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</si>
  <si>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</si>
  <si>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</si>
  <si>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</si>
  <si>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</si>
  <si>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</si>
  <si>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</si>
  <si>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</si>
  <si>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</si>
  <si>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</si>
  <si>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</si>
  <si>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</si>
  <si>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</si>
  <si>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</si>
  <si>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</si>
  <si>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</si>
  <si>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</si>
  <si>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</si>
  <si>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</si>
  <si>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</si>
  <si>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</si>
  <si>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</si>
  <si>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</si>
  <si>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</si>
  <si>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</si>
  <si>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</si>
  <si>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</si>
  <si>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</si>
  <si>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</si>
  <si>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</si>
  <si>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</si>
  <si>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</si>
  <si>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</si>
  <si>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</si>
  <si>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</si>
  <si>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</si>
  <si>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</si>
  <si>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</si>
  <si>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</si>
  <si>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</si>
  <si>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</si>
  <si>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</si>
  <si>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</si>
  <si>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</si>
  <si>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</si>
  <si>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</si>
  <si>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</si>
  <si>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</si>
  <si>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</si>
  <si>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</si>
  <si>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</si>
  <si>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</si>
  <si>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</si>
  <si>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</si>
  <si>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</si>
  <si>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</si>
  <si>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</si>
  <si>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</si>
  <si>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</si>
  <si>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</si>
  <si>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</si>
  <si>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</si>
  <si>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</si>
  <si>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</si>
  <si>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</si>
  <si>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</si>
  <si>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</si>
  <si>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</si>
  <si>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</si>
  <si>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</si>
  <si>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</si>
  <si>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</si>
  <si>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</si>
  <si>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</si>
  <si>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</si>
  <si>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</si>
  <si>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</si>
  <si>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</si>
  <si>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</si>
  <si>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</si>
  <si>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</si>
  <si>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</si>
  <si>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</si>
  <si>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</si>
  <si>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</si>
  <si>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</si>
  <si>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</si>
  <si>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</si>
  <si>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</si>
  <si>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</si>
  <si>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</si>
  <si>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</si>
  <si>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</si>
  <si>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</si>
  <si>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</si>
  <si>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</si>
  <si>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</si>
  <si>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</si>
  <si>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</si>
  <si>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</si>
  <si>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</si>
  <si>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</si>
  <si>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</si>
  <si>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</si>
  <si>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</si>
  <si>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</si>
  <si>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</si>
  <si>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</si>
  <si>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</si>
  <si>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</si>
  <si>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</si>
  <si>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</si>
  <si>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</si>
  <si>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</si>
  <si>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</si>
  <si>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</si>
  <si>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</si>
  <si>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</si>
  <si>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</si>
  <si>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</si>
  <si>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</si>
  <si>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</si>
  <si>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</si>
  <si>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</si>
  <si>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</si>
  <si>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</si>
  <si>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</si>
  <si>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</si>
  <si>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</si>
  <si>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</si>
  <si>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</si>
  <si>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</si>
  <si>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</si>
  <si>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</si>
  <si>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</si>
  <si>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</si>
  <si>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</si>
  <si>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</si>
  <si>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</si>
  <si>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</si>
  <si>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</si>
  <si>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</si>
  <si>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</si>
  <si>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</si>
  <si>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</si>
  <si>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</si>
  <si>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</si>
  <si>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</si>
  <si>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</si>
  <si>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</si>
  <si>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</si>
  <si>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</si>
  <si>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</si>
  <si>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</si>
  <si>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</si>
  <si>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</si>
  <si>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</si>
  <si>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</si>
  <si>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</si>
  <si>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</si>
  <si>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</si>
  <si>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</si>
  <si>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</si>
  <si>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</si>
  <si>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</si>
  <si>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</si>
  <si>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</si>
  <si>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</si>
  <si>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</si>
  <si>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</si>
  <si>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</si>
  <si>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</si>
  <si>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</si>
  <si>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</si>
  <si>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</si>
  <si>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</si>
  <si>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</si>
  <si>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</si>
  <si>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</si>
  <si>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</si>
  <si>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</si>
  <si>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</si>
  <si>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</si>
  <si>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</si>
  <si>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</si>
  <si>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</si>
  <si>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</si>
  <si>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</si>
  <si>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</si>
  <si>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</si>
  <si>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</si>
  <si>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</si>
  <si>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</si>
  <si>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</si>
  <si>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</si>
  <si>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</si>
  <si>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</si>
  <si>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</si>
  <si>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</si>
  <si>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</si>
  <si>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</si>
  <si>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</si>
  <si>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</si>
  <si>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</si>
  <si>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</si>
  <si>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</si>
  <si>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</si>
  <si>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</si>
  <si>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</si>
  <si>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</si>
  <si>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</si>
  <si>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</si>
  <si>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</si>
  <si>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</si>
  <si>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</si>
  <si>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</si>
  <si>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</si>
  <si>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</si>
  <si>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</si>
  <si>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</si>
  <si>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</si>
  <si>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</si>
  <si>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</si>
  <si>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</si>
  <si>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</si>
  <si>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</si>
  <si>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</si>
  <si>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</si>
  <si>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</si>
  <si>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</si>
  <si>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</si>
  <si>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</si>
  <si>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</si>
  <si>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</si>
  <si>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</si>
  <si>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</si>
  <si>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</si>
  <si>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</si>
  <si>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</si>
  <si>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</si>
  <si>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</si>
  <si>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</si>
  <si>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</si>
  <si>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</si>
  <si>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</si>
  <si>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</si>
  <si>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</si>
  <si>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</si>
  <si>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</si>
  <si>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</si>
  <si>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</si>
  <si>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</si>
  <si>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</si>
  <si>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</si>
  <si>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</si>
  <si>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</si>
  <si>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</si>
  <si>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</si>
  <si>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</si>
  <si>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</si>
  <si>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</si>
  <si>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</si>
  <si>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</si>
  <si>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</si>
  <si>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</si>
  <si>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</si>
  <si>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</si>
  <si>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</si>
  <si>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</si>
  <si>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</si>
  <si>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</si>
  <si>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</si>
  <si>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</si>
  <si>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</si>
  <si>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</si>
  <si>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</si>
  <si>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</si>
  <si>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</si>
  <si>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</si>
  <si>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</si>
  <si>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</si>
  <si>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</si>
  <si>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</si>
  <si>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</si>
  <si>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</si>
  <si>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</si>
  <si>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</si>
  <si>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</si>
  <si>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</si>
  <si>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</si>
  <si>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</si>
  <si>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</si>
  <si>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</si>
  <si>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</si>
  <si>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</si>
  <si>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</si>
  <si>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</si>
  <si>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</si>
  <si>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</si>
  <si>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</si>
  <si>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</si>
  <si>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</si>
  <si>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</si>
  <si>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</si>
  <si>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</si>
  <si>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</si>
  <si>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</si>
  <si>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</si>
  <si>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</si>
  <si>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</si>
  <si>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</si>
  <si>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</si>
  <si>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</si>
  <si>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</si>
  <si>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</si>
  <si>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</si>
  <si>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</si>
  <si>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</si>
  <si>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</si>
  <si>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</si>
  <si>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</si>
  <si>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</si>
  <si>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</si>
  <si>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</si>
  <si>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</si>
  <si>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</si>
  <si>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</si>
  <si>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</si>
  <si>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</si>
  <si>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</si>
  <si>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</si>
  <si>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</si>
  <si>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</si>
  <si>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</si>
  <si>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</si>
  <si>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</si>
  <si>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</si>
  <si>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</si>
  <si>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</si>
  <si>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</si>
  <si>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</si>
  <si>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</si>
  <si>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</si>
  <si>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</si>
  <si>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</si>
  <si>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</si>
  <si>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</si>
  <si>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</si>
  <si>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</si>
  <si>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</si>
  <si>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</si>
  <si>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</si>
  <si>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</si>
  <si>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</si>
  <si>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</si>
  <si>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</si>
  <si>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</si>
  <si>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</si>
  <si>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</si>
  <si>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</si>
  <si>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</si>
  <si>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</si>
  <si>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</si>
  <si>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</si>
  <si>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</si>
  <si>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</si>
  <si>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</si>
  <si>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</si>
  <si>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</si>
  <si>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</si>
  <si>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</si>
  <si>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</si>
  <si>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</si>
  <si>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</si>
  <si>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</si>
  <si>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</si>
  <si>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</si>
  <si>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</si>
  <si>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</si>
  <si>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</si>
  <si>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</si>
  <si>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</si>
  <si>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</si>
  <si>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</si>
  <si>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</si>
  <si>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</si>
  <si>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</si>
  <si>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</si>
  <si>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</si>
  <si>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</si>
  <si>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</si>
  <si>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</si>
  <si>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</si>
  <si>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</si>
  <si>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</si>
  <si>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</si>
  <si>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</si>
  <si>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</si>
  <si>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</si>
  <si>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</si>
  <si>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</si>
  <si>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</si>
  <si>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</si>
  <si>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</si>
  <si>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</si>
  <si>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</si>
  <si>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</si>
  <si>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</si>
  <si>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</si>
  <si>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</si>
  <si>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</si>
  <si>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</si>
  <si>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</si>
  <si>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</si>
  <si>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</si>
  <si>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</si>
  <si>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</si>
  <si>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</si>
  <si>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</si>
  <si>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</si>
  <si>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</si>
  <si>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</si>
  <si>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</si>
  <si>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</si>
  <si>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</si>
  <si>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</si>
  <si>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</si>
  <si>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</si>
  <si>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</si>
  <si>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</si>
  <si>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</si>
  <si>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</si>
  <si>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</si>
  <si>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</si>
  <si>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</si>
  <si>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</si>
  <si>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</si>
  <si>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</si>
  <si>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</si>
  <si>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</si>
  <si>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</si>
  <si>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</si>
  <si>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</si>
  <si>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</si>
  <si>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</si>
  <si>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</si>
  <si>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</si>
  <si>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</si>
  <si>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</si>
  <si>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</si>
  <si>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</si>
  <si>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</si>
  <si>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</si>
  <si>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</si>
  <si>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</si>
  <si>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</si>
  <si>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</si>
  <si>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</si>
  <si>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</si>
  <si>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</si>
  <si>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</si>
  <si>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</si>
  <si>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</si>
  <si>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</si>
  <si>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</si>
  <si>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</si>
  <si>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</si>
  <si>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</si>
  <si>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</si>
  <si>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</si>
  <si>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</si>
  <si>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</si>
  <si>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</si>
  <si>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</si>
  <si>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</si>
  <si>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</si>
  <si>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</si>
  <si>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</si>
  <si>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</si>
  <si>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</si>
  <si>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</si>
  <si>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</si>
  <si>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</si>
  <si>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</si>
  <si>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</si>
  <si>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</si>
  <si>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</si>
  <si>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</si>
  <si>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</si>
  <si>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</si>
  <si>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</si>
  <si>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</si>
  <si>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</si>
  <si>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</si>
  <si>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</si>
  <si>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</si>
  <si>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</si>
  <si>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</si>
  <si>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</si>
  <si>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</si>
  <si>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</si>
  <si>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</si>
  <si>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</si>
  <si>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</si>
  <si>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</si>
  <si>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</si>
  <si>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</si>
  <si>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</si>
  <si>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</si>
  <si>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</si>
  <si>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</si>
  <si>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</si>
  <si>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</si>
  <si>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</si>
  <si>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</si>
  <si>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</si>
  <si>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</si>
  <si>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</si>
  <si>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</si>
  <si>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</si>
  <si>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</si>
  <si>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</si>
  <si>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</si>
  <si>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</si>
  <si>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</si>
  <si>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</si>
  <si>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</si>
  <si>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</si>
  <si>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</si>
  <si>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</si>
  <si>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</si>
  <si>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</si>
  <si>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</si>
  <si>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</si>
  <si>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</si>
  <si>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</si>
  <si>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</si>
  <si>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</si>
  <si>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</si>
  <si>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</si>
  <si>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</si>
  <si>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</si>
  <si>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</si>
  <si>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</si>
  <si>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</si>
  <si>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</si>
  <si>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</si>
  <si>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</si>
  <si>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</si>
  <si>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</si>
  <si>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</si>
  <si>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</si>
  <si>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</si>
  <si>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</si>
  <si>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</si>
  <si>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</si>
  <si>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</si>
  <si>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</si>
  <si>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</si>
  <si>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</si>
  <si>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</si>
  <si>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</si>
  <si>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</si>
  <si>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</si>
  <si>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</si>
  <si>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</si>
  <si>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</si>
  <si>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</si>
  <si>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</si>
  <si>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</si>
  <si>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</si>
  <si>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</si>
  <si>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</si>
  <si>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</si>
  <si>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</si>
  <si>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</si>
  <si>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</si>
  <si>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</si>
  <si>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</si>
  <si>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</si>
  <si>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</si>
  <si>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</si>
  <si>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</si>
  <si>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</si>
  <si>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</si>
  <si>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</si>
  <si>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</si>
  <si>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</si>
  <si>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</si>
  <si>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</si>
  <si>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</si>
  <si>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</si>
  <si>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</si>
  <si>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</si>
  <si>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</si>
  <si>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</si>
  <si>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</si>
  <si>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</si>
  <si>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</si>
  <si>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</si>
  <si>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</si>
  <si>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</si>
  <si>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</si>
  <si>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</si>
  <si>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</si>
  <si>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</si>
  <si>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</si>
  <si>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</si>
  <si>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</si>
  <si>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</si>
  <si>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</si>
  <si>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</si>
  <si>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</si>
  <si>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</si>
  <si>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</si>
  <si>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</si>
  <si>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</si>
  <si>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</si>
  <si>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</si>
  <si>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</si>
  <si>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</si>
  <si>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</si>
  <si>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</si>
  <si>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</si>
  <si>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</si>
  <si>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</si>
  <si>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</si>
  <si>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</si>
  <si>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</si>
  <si>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</si>
  <si>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</si>
  <si>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</si>
  <si>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</si>
  <si>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</si>
  <si>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</si>
  <si>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</si>
  <si>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</si>
  <si>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</si>
  <si>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</si>
  <si>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</si>
  <si>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</si>
  <si>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</si>
  <si>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</si>
  <si>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</si>
  <si>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</si>
  <si>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</si>
  <si>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</si>
  <si>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</si>
  <si>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</si>
  <si>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</si>
  <si>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</si>
  <si>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</si>
  <si>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</si>
  <si>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</si>
  <si>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</si>
  <si>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</si>
  <si>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</si>
  <si>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</si>
  <si>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</si>
  <si>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</si>
  <si>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</si>
  <si>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</si>
  <si>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</si>
  <si>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</si>
  <si>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</si>
  <si>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</si>
  <si>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</si>
  <si>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</si>
  <si>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</si>
  <si>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</si>
  <si>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</si>
  <si>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</si>
  <si>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</si>
  <si>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</si>
  <si>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</si>
  <si>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</si>
  <si>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</si>
  <si>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</si>
  <si>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</si>
  <si>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</si>
  <si>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</si>
  <si>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</si>
  <si>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</si>
  <si>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</si>
  <si>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</si>
  <si>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</si>
  <si>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</si>
  <si>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</si>
  <si>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</si>
  <si>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</si>
  <si>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</si>
  <si>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</si>
  <si>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</si>
  <si>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</si>
  <si>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</si>
  <si>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</si>
  <si>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</si>
  <si>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</si>
  <si>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</si>
  <si>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</si>
  <si>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</si>
  <si>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</si>
  <si>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</si>
  <si>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</si>
  <si>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</si>
  <si>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</si>
  <si>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</si>
  <si>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</si>
  <si>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</si>
  <si>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</si>
  <si>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</si>
  <si>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</si>
  <si>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</si>
  <si>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</si>
  <si>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</si>
  <si>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</si>
  <si>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</si>
  <si>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</si>
  <si>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</si>
  <si>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</si>
  <si>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</si>
  <si>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</si>
  <si>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</si>
  <si>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</si>
  <si>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</si>
  <si>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</si>
  <si>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</si>
  <si>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</si>
  <si>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</si>
  <si>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</si>
  <si>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</si>
  <si>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</si>
  <si>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</si>
  <si>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</si>
  <si>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</si>
  <si>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</si>
  <si>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</si>
  <si>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</si>
  <si>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</si>
  <si>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</si>
  <si>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</si>
  <si>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</si>
  <si>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</si>
  <si>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</si>
  <si>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</si>
  <si>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</si>
  <si>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</si>
  <si>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</si>
  <si>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</si>
  <si>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</si>
  <si>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</si>
  <si>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</si>
  <si>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</si>
  <si>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</si>
  <si>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</si>
  <si>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</si>
  <si>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</si>
  <si>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</si>
  <si>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</si>
  <si>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</si>
  <si>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</si>
  <si>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</si>
  <si>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</si>
  <si>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</si>
  <si>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</si>
  <si>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</si>
  <si>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</si>
  <si>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</si>
  <si>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</si>
  <si>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</si>
  <si>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</si>
  <si>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</si>
  <si>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</si>
  <si>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</si>
  <si>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</si>
  <si>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</si>
  <si>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</si>
  <si>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</si>
  <si>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</si>
  <si>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</si>
  <si>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</si>
  <si>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</si>
  <si>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</si>
  <si>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</si>
  <si>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</si>
  <si>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</si>
  <si>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</si>
  <si>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</si>
  <si>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</si>
  <si>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</si>
  <si>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</si>
  <si>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</si>
  <si>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</si>
  <si>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</si>
  <si>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</si>
  <si>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</si>
  <si>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</si>
  <si>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</si>
  <si>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</si>
  <si>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</si>
  <si>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</si>
  <si>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</si>
  <si>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</si>
  <si>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</si>
  <si>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</si>
  <si>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</si>
  <si>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</si>
  <si>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</si>
  <si>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</si>
  <si>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</si>
  <si>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</si>
  <si>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</si>
  <si>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</si>
  <si>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</si>
  <si>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</si>
  <si>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</si>
  <si>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</si>
  <si>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</si>
  <si>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</si>
  <si>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</si>
  <si>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</si>
  <si>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</si>
  <si>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</si>
  <si>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</si>
  <si>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</si>
  <si>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</si>
  <si>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</si>
  <si>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</si>
  <si>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</si>
  <si>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</si>
  <si>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</si>
  <si>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</si>
  <si>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</si>
  <si>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</si>
  <si>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</si>
  <si>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</si>
  <si>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</si>
  <si>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</si>
  <si>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</si>
  <si>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</si>
  <si>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</si>
  <si>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</si>
  <si>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</si>
  <si>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</si>
  <si>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</si>
  <si>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</si>
  <si>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</si>
  <si>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</si>
  <si>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</si>
  <si>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</si>
  <si>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</si>
  <si>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</si>
  <si>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</si>
  <si>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</si>
  <si>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</si>
  <si>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</si>
  <si>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</si>
  <si>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</si>
  <si>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</si>
  <si>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</si>
  <si>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</si>
  <si>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</si>
  <si>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</si>
  <si>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</si>
  <si>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</si>
  <si>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</si>
  <si>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</si>
  <si>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</si>
  <si>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</si>
  <si>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</si>
  <si>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</si>
  <si>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</si>
  <si>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</si>
  <si>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</si>
  <si>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</si>
  <si>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</si>
  <si>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</si>
  <si>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</si>
  <si>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</si>
  <si>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</si>
  <si>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</si>
  <si>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</si>
  <si>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</si>
  <si>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</si>
  <si>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</si>
  <si>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</si>
  <si>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</si>
  <si>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</si>
  <si>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</si>
  <si>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</si>
  <si>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</si>
  <si>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</si>
  <si>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</si>
  <si>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</si>
  <si>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</si>
  <si>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</si>
  <si>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</si>
  <si>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</si>
  <si>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</si>
  <si>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</si>
  <si>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</si>
  <si>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</si>
  <si>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</si>
  <si>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</si>
  <si>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</si>
  <si>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</si>
  <si>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</si>
  <si>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</si>
  <si>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</si>
  <si>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</si>
  <si>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</si>
  <si>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</si>
  <si>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</si>
  <si>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</si>
  <si>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</si>
  <si>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</si>
  <si>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</si>
  <si>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</si>
  <si>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</si>
  <si>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</si>
  <si>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</si>
  <si>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</si>
  <si>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</si>
  <si>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</si>
  <si>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</si>
  <si>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</si>
  <si>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</si>
  <si>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</si>
  <si>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</si>
  <si>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</si>
  <si>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</si>
  <si>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</si>
  <si>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</si>
  <si>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</si>
  <si>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</si>
  <si>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</si>
  <si>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</si>
  <si>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</si>
  <si>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</si>
  <si>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</si>
  <si>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</si>
  <si>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</si>
  <si>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</si>
  <si>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</si>
  <si>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</si>
  <si>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</si>
  <si>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</si>
  <si>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</si>
  <si>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</si>
  <si>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</si>
  <si>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</si>
  <si>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</si>
  <si>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</si>
  <si>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</si>
  <si>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</si>
  <si>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</si>
  <si>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</si>
  <si>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</si>
  <si>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</si>
  <si>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</si>
  <si>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</si>
  <si>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</si>
  <si>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</si>
  <si>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</si>
  <si>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</si>
  <si>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</si>
  <si>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</si>
  <si>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</si>
  <si>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</si>
  <si>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</si>
  <si>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</si>
  <si>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</si>
  <si>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</si>
  <si>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</si>
  <si>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</si>
  <si>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</si>
  <si>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</si>
  <si>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</si>
  <si>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</si>
  <si>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</si>
  <si>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</si>
  <si>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</si>
  <si>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</si>
  <si>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</si>
  <si>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</si>
  <si>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</si>
  <si>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</si>
  <si>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</si>
  <si>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</si>
  <si>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</si>
  <si>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</si>
  <si>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</si>
  <si>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</si>
  <si>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</si>
  <si>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</si>
  <si>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</si>
  <si>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</si>
  <si>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</si>
  <si>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</si>
  <si>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</si>
  <si>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</si>
  <si>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</si>
  <si>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</si>
  <si>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</si>
  <si>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</si>
  <si>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</si>
  <si>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</si>
  <si>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</si>
  <si>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</si>
  <si>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</si>
  <si>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</si>
  <si>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</si>
  <si>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</si>
  <si>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</si>
  <si>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</si>
  <si>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</si>
  <si>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</si>
  <si>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</si>
  <si>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</si>
  <si>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</si>
  <si>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</si>
  <si>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</si>
  <si>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</si>
  <si>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</si>
  <si>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</si>
  <si>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</si>
  <si>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</si>
  <si>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</si>
  <si>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</si>
  <si>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</si>
  <si>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</si>
  <si>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</si>
  <si>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</si>
  <si>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</si>
  <si>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</si>
  <si>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</si>
  <si>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</si>
  <si>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</si>
  <si>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</si>
  <si>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</si>
  <si>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</si>
  <si>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</si>
  <si>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</si>
  <si>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</si>
  <si>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</si>
  <si>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</si>
  <si>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</si>
  <si>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</si>
  <si>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</si>
  <si>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</si>
  <si>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</si>
  <si>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</si>
  <si>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</si>
  <si>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</si>
  <si>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</si>
  <si>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</si>
  <si>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</si>
  <si>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</si>
  <si>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</si>
  <si>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</si>
  <si>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</si>
  <si>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</si>
  <si>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</si>
  <si>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</si>
  <si>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</si>
  <si>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</si>
  <si>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</si>
  <si>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</si>
  <si>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</si>
  <si>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</si>
  <si>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</si>
  <si>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</si>
  <si>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</si>
  <si>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</si>
  <si>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</si>
  <si>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</si>
  <si>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</si>
  <si>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</si>
  <si>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</si>
  <si>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</si>
  <si>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</si>
  <si>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</si>
  <si>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</si>
  <si>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</si>
  <si>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</si>
  <si>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</si>
  <si>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</si>
  <si>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</si>
  <si>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</si>
  <si>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</si>
  <si>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</si>
  <si>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</si>
  <si>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</si>
  <si>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</si>
  <si>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</si>
  <si>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</si>
  <si>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</si>
  <si>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</si>
  <si>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</si>
  <si>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</si>
  <si>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</si>
  <si>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</si>
  <si>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</si>
  <si>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</si>
  <si>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</si>
  <si>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</si>
  <si>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</si>
  <si>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</si>
  <si>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</si>
  <si>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</si>
  <si>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</si>
  <si>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</si>
  <si>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</si>
  <si>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</si>
  <si>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</si>
  <si>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</si>
  <si>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</si>
  <si>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</si>
  <si>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</si>
  <si>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</si>
  <si>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</si>
  <si>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</si>
  <si>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</si>
  <si>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</si>
  <si>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</si>
  <si>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</si>
  <si>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</si>
  <si>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</si>
  <si>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</si>
  <si>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</si>
  <si>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</si>
  <si>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</si>
  <si>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</si>
  <si>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</si>
  <si>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</si>
  <si>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</si>
  <si>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</si>
  <si>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</si>
  <si>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</si>
  <si>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</si>
  <si>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</si>
  <si>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</si>
  <si>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</si>
  <si>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</si>
  <si>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</si>
  <si>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</si>
  <si>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</si>
  <si>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</si>
  <si>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</si>
  <si>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</si>
  <si>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</si>
  <si>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</si>
  <si>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</si>
  <si>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</si>
  <si>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</si>
  <si>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</si>
  <si>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</si>
  <si>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</si>
  <si>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</si>
  <si>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</si>
  <si>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</si>
  <si>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</si>
  <si>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</si>
  <si>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</si>
  <si>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</si>
  <si>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</si>
  <si>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</si>
  <si>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</si>
  <si>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</si>
  <si>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</si>
  <si>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</si>
  <si>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</si>
  <si>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</si>
  <si>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</si>
  <si>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</si>
  <si>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</si>
  <si>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</si>
  <si>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</si>
  <si>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</si>
  <si>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</si>
  <si>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</si>
  <si>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</si>
  <si>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</si>
  <si>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</si>
  <si>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</si>
  <si>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</si>
  <si>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</si>
  <si>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</si>
  <si>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</si>
  <si>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</si>
  <si>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</si>
  <si>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</si>
  <si>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</si>
  <si>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</si>
  <si>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</si>
  <si>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</si>
  <si>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</si>
  <si>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</si>
  <si>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</si>
  <si>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</si>
  <si>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</si>
  <si>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</si>
  <si>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</si>
  <si>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</si>
  <si>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</si>
  <si>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</si>
  <si>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</si>
  <si>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</si>
  <si>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</si>
  <si>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</si>
  <si>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</si>
  <si>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</si>
  <si>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</si>
  <si>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</si>
  <si>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</si>
  <si>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</si>
  <si>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</si>
  <si>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</si>
  <si>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</si>
  <si>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</si>
  <si>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</si>
  <si>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</si>
  <si>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</si>
  <si>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</si>
  <si>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</si>
  <si>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</si>
  <si>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</si>
  <si>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</si>
  <si>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</si>
  <si>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</si>
  <si>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</si>
  <si>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</si>
  <si>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</si>
  <si>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</si>
  <si>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</si>
  <si>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</si>
  <si>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</si>
  <si>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</si>
  <si>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</si>
  <si>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</si>
  <si>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</si>
  <si>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</si>
  <si>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</si>
  <si>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</si>
  <si>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</si>
  <si>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</si>
  <si>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</si>
  <si>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</si>
  <si>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</si>
  <si>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</si>
  <si>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</si>
  <si>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</si>
  <si>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</si>
  <si>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</si>
  <si>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</si>
  <si>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</si>
  <si>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</si>
  <si>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</si>
  <si>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</si>
  <si>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</si>
  <si>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</si>
  <si>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</si>
  <si>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</si>
  <si>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</si>
  <si>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</si>
  <si>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</si>
  <si>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</si>
  <si>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</si>
  <si>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</si>
  <si>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</si>
  <si>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</si>
  <si>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</si>
  <si>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</si>
  <si>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</si>
  <si>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</si>
  <si>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</si>
  <si>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</si>
  <si>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</si>
  <si>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</si>
  <si>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</si>
  <si>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</si>
  <si>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</si>
  <si>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</si>
  <si>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</si>
  <si>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</si>
  <si>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</si>
  <si>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</si>
  <si>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</si>
  <si>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</si>
  <si>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</si>
  <si>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</si>
  <si>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</si>
  <si>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</si>
  <si>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</si>
  <si>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</si>
  <si>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</si>
  <si>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</si>
  <si>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</si>
  <si>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</si>
  <si>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</si>
  <si>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</si>
  <si>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</si>
  <si>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</si>
  <si>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</si>
  <si>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</si>
  <si>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</si>
  <si>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</si>
  <si>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</si>
  <si>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</si>
  <si>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</si>
  <si>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</si>
  <si>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</si>
  <si>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</si>
  <si>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</si>
  <si>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</si>
  <si>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</si>
  <si>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</si>
  <si>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</si>
  <si>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</si>
  <si>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</si>
  <si>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</si>
  <si>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</si>
  <si>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</si>
  <si>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</si>
  <si>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</si>
  <si>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</si>
  <si>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</si>
  <si>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</si>
  <si>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</si>
  <si>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</si>
  <si>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</si>
  <si>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</si>
  <si>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</si>
  <si>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</si>
  <si>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</si>
  <si>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</si>
  <si>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</si>
  <si>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</si>
  <si>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</si>
  <si>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</si>
  <si>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</si>
  <si>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</si>
  <si>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</si>
  <si>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</si>
  <si>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</si>
  <si>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</si>
  <si>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</si>
  <si>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</si>
  <si>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</si>
  <si>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</si>
  <si>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</si>
  <si>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</si>
  <si>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</si>
  <si>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</si>
  <si>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</si>
  <si>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</si>
  <si>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</si>
  <si>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</si>
  <si>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</si>
  <si>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</si>
  <si>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</si>
  <si>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</si>
  <si>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</si>
  <si>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</si>
  <si>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</si>
  <si>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</si>
  <si>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</si>
  <si>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</si>
  <si>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</si>
  <si>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</si>
  <si>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</si>
  <si>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</si>
  <si>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</si>
  <si>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</si>
  <si>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</si>
  <si>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</si>
  <si>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</si>
  <si>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</si>
  <si>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</si>
  <si>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</si>
  <si>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</si>
  <si>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</si>
  <si>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</si>
  <si>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</si>
  <si>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</si>
  <si>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</si>
  <si>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</si>
  <si>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</si>
  <si>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</si>
  <si>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</si>
  <si>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</si>
  <si>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</si>
  <si>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</si>
  <si>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</si>
  <si>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</si>
  <si>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</si>
  <si>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</si>
  <si>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</si>
  <si>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</si>
  <si>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</si>
  <si>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</si>
  <si>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</si>
  <si>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</si>
  <si>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</si>
  <si>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</si>
  <si>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</si>
  <si>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</si>
  <si>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</si>
  <si>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</si>
  <si>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</si>
  <si>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</si>
  <si>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</si>
  <si>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</si>
  <si>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</si>
  <si>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</si>
  <si>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</si>
  <si>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</si>
  <si>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</si>
  <si>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</si>
  <si>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</si>
  <si>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</si>
  <si>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</si>
  <si>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</si>
  <si>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</si>
  <si>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</si>
  <si>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</si>
  <si>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</si>
  <si>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</si>
  <si>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</si>
  <si>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</si>
  <si>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</si>
  <si>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</si>
  <si>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</si>
  <si>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</si>
  <si>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</si>
  <si>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</si>
  <si>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</si>
  <si>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</si>
  <si>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</si>
  <si>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</si>
  <si>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</si>
  <si>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</si>
  <si>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</si>
  <si>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</si>
  <si>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</si>
  <si>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</si>
  <si>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</si>
  <si>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</si>
  <si>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</si>
  <si>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</si>
  <si>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</si>
  <si>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</si>
  <si>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</si>
  <si>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</si>
  <si>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</si>
  <si>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</si>
  <si>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</si>
  <si>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</si>
  <si>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</si>
  <si>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</si>
  <si>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</si>
  <si>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</si>
  <si>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</si>
  <si>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</si>
  <si>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</si>
  <si>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</si>
  <si>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</si>
  <si>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</si>
  <si>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</si>
  <si>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</si>
  <si>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</si>
  <si>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</si>
  <si>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</si>
  <si>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</si>
  <si>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</si>
  <si>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</si>
  <si>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</si>
  <si>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</si>
  <si>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</si>
  <si>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</si>
  <si>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</si>
  <si>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</si>
  <si>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</si>
  <si>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</si>
  <si>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</si>
  <si>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</si>
  <si>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</si>
  <si>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</si>
  <si>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</si>
  <si>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</si>
  <si>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</si>
  <si>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</si>
  <si>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</si>
  <si>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</si>
  <si>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</si>
  <si>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</si>
  <si>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</si>
  <si>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</si>
  <si>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</si>
  <si>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</si>
  <si>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</si>
  <si>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</si>
  <si>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</si>
  <si>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</si>
  <si>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</si>
  <si>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</si>
  <si>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</si>
  <si>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</si>
  <si>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</si>
  <si>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</si>
  <si>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</si>
  <si>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</si>
  <si>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</si>
  <si>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</si>
  <si>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</si>
  <si>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</si>
  <si>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</si>
  <si>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</si>
  <si>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</si>
  <si>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</si>
  <si>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</si>
  <si>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</si>
  <si>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</si>
  <si>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</si>
  <si>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</si>
  <si>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</si>
  <si>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</si>
  <si>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</si>
  <si>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</si>
  <si>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</si>
  <si>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</si>
  <si>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</si>
  <si>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</si>
  <si>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</si>
  <si>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</si>
  <si>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</si>
  <si>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</si>
  <si>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</si>
  <si>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</si>
  <si>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</si>
  <si>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</si>
  <si>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</si>
  <si>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</si>
  <si>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</si>
  <si>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</si>
  <si>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</si>
  <si>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</si>
  <si>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</si>
  <si>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</si>
  <si>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</si>
  <si>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</si>
  <si>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</si>
  <si>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</si>
  <si>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</si>
  <si>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</si>
  <si>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</si>
  <si>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</si>
  <si>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</si>
  <si>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</si>
  <si>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</si>
  <si>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</si>
  <si>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</si>
  <si>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</si>
  <si>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</si>
  <si>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</si>
  <si>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</si>
  <si>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</si>
  <si>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</si>
  <si>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</si>
  <si>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</si>
  <si>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</si>
  <si>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</si>
  <si>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</si>
  <si>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</si>
  <si>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</si>
  <si>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</si>
  <si>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</si>
  <si>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</si>
  <si>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</si>
  <si>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</si>
  <si>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</si>
  <si>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</si>
  <si>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</si>
  <si>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</si>
  <si>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</si>
  <si>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</si>
  <si>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</si>
  <si>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</si>
  <si>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</si>
  <si>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</si>
  <si>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</si>
  <si>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</si>
  <si>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</si>
  <si>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</si>
  <si>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</si>
  <si>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</si>
  <si>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</si>
  <si>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</si>
  <si>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</si>
  <si>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</si>
  <si>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</si>
  <si>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</si>
  <si>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</si>
  <si>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</si>
  <si>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</si>
  <si>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</si>
  <si>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</si>
  <si>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</si>
  <si>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</si>
  <si>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</si>
  <si>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</si>
  <si>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</si>
  <si>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</si>
  <si>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</si>
  <si>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</si>
  <si>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</si>
  <si>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</si>
  <si>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</si>
  <si>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</si>
  <si>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</si>
  <si>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</si>
  <si>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</si>
  <si>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</si>
  <si>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</si>
  <si>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</si>
  <si>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</si>
  <si>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</si>
  <si>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</si>
  <si>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</si>
  <si>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</si>
  <si>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</si>
  <si>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</si>
  <si>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</si>
  <si>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</si>
  <si>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</si>
  <si>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</si>
  <si>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</si>
  <si>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</si>
  <si>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</si>
  <si>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</si>
  <si>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</si>
  <si>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</si>
  <si>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</si>
  <si>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</si>
  <si>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</si>
  <si>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</si>
  <si>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</si>
  <si>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</si>
  <si>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</si>
  <si>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</si>
  <si>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</si>
  <si>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</si>
  <si>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</si>
  <si>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</si>
  <si>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</si>
  <si>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</si>
  <si>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</si>
  <si>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</si>
  <si>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</si>
  <si>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</si>
  <si>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</si>
  <si>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</si>
  <si>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</si>
  <si>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</si>
  <si>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</si>
  <si>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</si>
  <si>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</si>
  <si>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</si>
  <si>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</si>
  <si>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</si>
  <si>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</si>
  <si>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</si>
  <si>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</si>
  <si>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</si>
  <si>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</si>
  <si>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</si>
  <si>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</si>
  <si>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</si>
  <si>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</si>
  <si>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</si>
  <si>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</si>
  <si>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</si>
  <si>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</si>
  <si>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</si>
  <si>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</si>
  <si>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</si>
  <si>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</si>
  <si>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</si>
  <si>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</si>
  <si>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</si>
  <si>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</si>
  <si>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</si>
  <si>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</si>
  <si>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</si>
  <si>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</si>
  <si>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</si>
  <si>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</si>
  <si>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</si>
  <si>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</si>
  <si>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</si>
  <si>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</si>
  <si>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</si>
  <si>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</si>
  <si>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</si>
  <si>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</si>
  <si>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</si>
  <si>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</si>
  <si>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</si>
  <si>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</si>
  <si>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</si>
  <si>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</si>
  <si>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</si>
  <si>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</si>
  <si>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</si>
  <si>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</si>
  <si>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</si>
  <si>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</si>
  <si>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</si>
  <si>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</si>
  <si>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</si>
  <si>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</si>
  <si>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</si>
  <si>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</si>
  <si>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</si>
  <si>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</si>
  <si>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</si>
  <si>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</si>
  <si>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</si>
  <si>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</si>
  <si>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</si>
  <si>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</si>
  <si>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</si>
  <si>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</si>
  <si>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</si>
  <si>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</si>
  <si>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</si>
  <si>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</si>
  <si>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</si>
  <si>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</si>
  <si>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</si>
  <si>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</si>
  <si>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</si>
  <si>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</si>
  <si>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</si>
  <si>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</si>
  <si>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</si>
  <si>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</si>
  <si>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</si>
  <si>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</si>
  <si>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</si>
  <si>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</si>
  <si>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</si>
  <si>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</si>
  <si>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</si>
  <si>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</si>
  <si>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</si>
  <si>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</si>
  <si>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</si>
  <si>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</si>
  <si>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</si>
  <si>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</si>
  <si>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</si>
  <si>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</si>
  <si>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</si>
  <si>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</si>
  <si>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</si>
  <si>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</si>
  <si>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</si>
  <si>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</si>
  <si>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</si>
  <si>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</si>
  <si>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</si>
  <si>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</si>
  <si>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</si>
  <si>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</si>
  <si>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</si>
  <si>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</si>
  <si>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</si>
  <si>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</si>
  <si>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</si>
  <si>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</si>
  <si>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</si>
  <si>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</si>
  <si>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</si>
  <si>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</si>
  <si>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</si>
  <si>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</si>
  <si>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</si>
  <si>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</si>
  <si>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</si>
  <si>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</si>
  <si>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</si>
  <si>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</si>
  <si>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</si>
  <si>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</si>
  <si>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</si>
  <si>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</si>
  <si>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</si>
  <si>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</si>
  <si>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</si>
  <si>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</si>
  <si>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</si>
  <si>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</si>
  <si>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</si>
  <si>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</si>
  <si>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</si>
  <si>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</si>
  <si>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</si>
  <si>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</si>
  <si>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</si>
  <si>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</si>
  <si>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</si>
  <si>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</si>
  <si>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</si>
  <si>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</si>
  <si>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</si>
  <si>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</si>
  <si>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</si>
  <si>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</si>
  <si>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</si>
  <si>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</si>
  <si>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</si>
  <si>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</si>
  <si>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</si>
  <si>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</si>
  <si>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</si>
  <si>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</si>
  <si>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</si>
  <si>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</si>
  <si>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</si>
  <si>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</si>
  <si>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</si>
  <si>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</si>
  <si>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</si>
  <si>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</si>
  <si>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</si>
  <si>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</si>
  <si>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</si>
  <si>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</si>
  <si>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</si>
  <si>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</si>
  <si>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</si>
  <si>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</si>
  <si>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</si>
  <si>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</si>
  <si>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</si>
  <si>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</si>
  <si>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</si>
  <si>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</si>
  <si>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</si>
  <si>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</si>
  <si>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</si>
  <si>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</si>
  <si>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</si>
  <si>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</si>
  <si>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</si>
  <si>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</si>
  <si>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</si>
  <si>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</si>
  <si>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</si>
  <si>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</si>
  <si>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</si>
  <si>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</si>
  <si>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</si>
  <si>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</si>
  <si>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</si>
  <si>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</si>
  <si>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</si>
  <si>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</si>
  <si>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</si>
  <si>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</si>
  <si>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</si>
  <si>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</si>
  <si>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</si>
  <si>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</si>
  <si>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</si>
  <si>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</si>
  <si>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</si>
  <si>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</si>
  <si>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</si>
  <si>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</si>
  <si>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</si>
  <si>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</si>
  <si>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</si>
  <si>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</si>
  <si>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</si>
  <si>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</si>
  <si>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</si>
  <si>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</si>
  <si>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</si>
  <si>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</si>
  <si>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</si>
  <si>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</si>
  <si>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</si>
  <si>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</si>
  <si>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</si>
  <si>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</si>
  <si>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</si>
  <si>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</si>
  <si>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</si>
  <si>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</si>
  <si>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</si>
  <si>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</si>
  <si>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</si>
  <si>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</si>
  <si>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</si>
  <si>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</si>
  <si>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</si>
  <si>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</si>
  <si>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</si>
  <si>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</si>
  <si>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</si>
  <si>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</si>
  <si>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</si>
  <si>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</si>
  <si>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</si>
  <si>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</si>
  <si>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</si>
  <si>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</si>
  <si>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</si>
  <si>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</si>
  <si>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</si>
  <si>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</si>
  <si>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</si>
  <si>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</si>
  <si>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</si>
  <si>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</si>
  <si>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</si>
  <si>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</si>
  <si>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</si>
  <si>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</si>
  <si>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</si>
  <si>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</si>
  <si>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</si>
  <si>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</si>
  <si>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</si>
  <si>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</si>
  <si>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</si>
  <si>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</si>
  <si>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</si>
  <si>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</si>
  <si>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</si>
  <si>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</si>
  <si>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</si>
  <si>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</si>
  <si>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</si>
  <si>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</si>
  <si>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</si>
  <si>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</si>
  <si>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</si>
  <si>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</si>
  <si>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</si>
  <si>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</si>
  <si>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</si>
  <si>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</si>
  <si>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</si>
  <si>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</si>
  <si>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</si>
  <si>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</si>
  <si>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</si>
  <si>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</si>
  <si>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</si>
  <si>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</si>
  <si>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</si>
  <si>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</si>
  <si>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</si>
  <si>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</si>
  <si>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</si>
  <si>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</si>
  <si>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</si>
  <si>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</si>
  <si>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</si>
  <si>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</si>
  <si>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</si>
  <si>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</si>
  <si>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</si>
  <si>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</si>
  <si>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</si>
  <si>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</si>
  <si>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</si>
  <si>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</si>
  <si>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</si>
  <si>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</si>
  <si>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</si>
  <si>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</si>
  <si>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</si>
  <si>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</si>
  <si>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</si>
  <si>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</si>
  <si>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</si>
  <si>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</si>
  <si>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</si>
  <si>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</si>
  <si>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</si>
  <si>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</si>
  <si>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</si>
  <si>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</si>
  <si>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</si>
  <si>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</si>
  <si>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</si>
  <si>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</si>
  <si>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</si>
  <si>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</si>
  <si>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</si>
  <si>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</si>
  <si>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</si>
  <si>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</si>
  <si>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</si>
  <si>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</si>
  <si>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</si>
  <si>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</si>
  <si>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</si>
  <si>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</si>
  <si>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</si>
  <si>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</si>
  <si>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</si>
  <si>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</si>
  <si>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</si>
  <si>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</si>
  <si>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</si>
  <si>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</si>
  <si>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</si>
  <si>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</si>
  <si>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</si>
  <si>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</si>
  <si>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</si>
  <si>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</si>
  <si>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</si>
  <si>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</si>
  <si>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</si>
  <si>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</si>
  <si>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</si>
  <si>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</si>
  <si>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</si>
  <si>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</si>
  <si>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</si>
  <si>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</si>
  <si>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</si>
  <si>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</si>
  <si>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</si>
  <si>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</si>
  <si>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</si>
  <si>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</si>
  <si>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</si>
  <si>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</si>
  <si>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</si>
  <si>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</si>
  <si>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</si>
  <si>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</si>
  <si>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</si>
  <si>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</si>
  <si>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</si>
  <si>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</si>
  <si>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</si>
  <si>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</si>
  <si>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</si>
  <si>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</si>
  <si>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</si>
  <si>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</si>
  <si>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</si>
  <si>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</si>
  <si>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</si>
  <si>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</si>
  <si>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</si>
  <si>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</si>
  <si>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</si>
  <si>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</si>
  <si>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</si>
  <si>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</si>
  <si>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</si>
  <si>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</si>
  <si>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</si>
  <si>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</si>
  <si>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</si>
  <si>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</si>
  <si>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</si>
  <si>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</si>
  <si>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</si>
  <si>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</si>
  <si>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</si>
  <si>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</si>
  <si>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</si>
  <si>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</si>
  <si>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</si>
  <si>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</si>
  <si>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</si>
  <si>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</si>
  <si>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</si>
  <si>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</si>
  <si>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</si>
  <si>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</si>
  <si>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</si>
  <si>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</si>
  <si>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</si>
  <si>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</si>
  <si>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</si>
  <si>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</si>
  <si>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</si>
  <si>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</si>
  <si>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</si>
  <si>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</si>
  <si>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</si>
  <si>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</si>
  <si>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</si>
  <si>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</si>
  <si>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</si>
  <si>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</si>
  <si>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</si>
  <si>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</si>
  <si>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</si>
  <si>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</si>
  <si>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</si>
  <si>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</si>
  <si>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</si>
  <si>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</si>
  <si>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</si>
  <si>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</si>
  <si>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</si>
  <si>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</si>
  <si>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</si>
  <si>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</si>
  <si>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</si>
  <si>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</si>
  <si>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</si>
  <si>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</si>
  <si>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</si>
  <si>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</si>
  <si>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</si>
  <si>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</si>
  <si>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</si>
  <si>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</si>
  <si>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</si>
  <si>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</si>
  <si>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</si>
  <si>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</si>
  <si>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</si>
  <si>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</si>
  <si>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</si>
  <si>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</si>
  <si>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</si>
  <si>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</si>
  <si>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</si>
  <si>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</si>
  <si>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</si>
  <si>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</si>
  <si>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</si>
  <si>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</si>
  <si>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</si>
  <si>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</si>
  <si>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</si>
  <si>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</si>
  <si>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</si>
  <si>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</si>
  <si>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</si>
  <si>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</si>
  <si>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</si>
  <si>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</si>
  <si>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</si>
  <si>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</si>
  <si>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</si>
  <si>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</si>
  <si>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</si>
  <si>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</si>
  <si>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</si>
  <si>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</si>
  <si>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</si>
  <si>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</si>
  <si>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</si>
  <si>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</si>
  <si>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</si>
  <si>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</si>
  <si>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</si>
  <si>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</si>
  <si>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</si>
  <si>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</si>
  <si>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</si>
  <si>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</si>
  <si>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</si>
  <si>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</si>
  <si>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</si>
  <si>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</si>
  <si>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</si>
  <si>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</si>
  <si>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</si>
  <si>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</si>
  <si>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</si>
  <si>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</si>
  <si>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</si>
  <si>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</si>
  <si>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</si>
  <si>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</si>
  <si>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</si>
  <si>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</si>
  <si>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</si>
  <si>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</si>
  <si>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</si>
  <si>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</si>
  <si>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</si>
  <si>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</si>
  <si>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</si>
  <si>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</si>
  <si>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</si>
  <si>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</si>
  <si>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</si>
  <si>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</si>
  <si>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</si>
  <si>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</si>
  <si>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</si>
  <si>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</si>
  <si>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</si>
  <si>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</si>
  <si>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</si>
  <si>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</si>
  <si>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</si>
  <si>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</si>
  <si>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</si>
  <si>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</si>
  <si>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</si>
  <si>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</si>
  <si>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</si>
  <si>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</si>
  <si>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</si>
  <si>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</si>
  <si>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</si>
  <si>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</si>
  <si>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</si>
  <si>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</si>
  <si>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</si>
  <si>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</si>
  <si>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</si>
  <si>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</si>
  <si>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</si>
  <si>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</si>
  <si>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</si>
  <si>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</si>
  <si>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</si>
  <si>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</si>
  <si>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</si>
  <si>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</si>
  <si>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</si>
  <si>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</si>
  <si>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</si>
  <si>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</si>
  <si>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</si>
  <si>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</si>
  <si>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</si>
  <si>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</si>
  <si>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</si>
  <si>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</si>
  <si>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</si>
  <si>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</si>
  <si>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</si>
  <si>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</si>
  <si>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</si>
  <si>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</si>
  <si>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</si>
  <si>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</si>
  <si>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</si>
  <si>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</si>
  <si>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</si>
  <si>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</si>
  <si>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</si>
  <si>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</si>
  <si>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</si>
  <si>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</si>
  <si>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</si>
  <si>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</si>
  <si>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</si>
  <si>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</si>
  <si>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</si>
  <si>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</si>
  <si>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</si>
  <si>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</si>
  <si>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</si>
  <si>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</si>
  <si>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</si>
  <si>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</si>
  <si>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</si>
  <si>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</si>
  <si>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</si>
  <si>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</si>
  <si>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</si>
  <si>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</si>
  <si>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</si>
  <si>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</si>
  <si>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</si>
  <si>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</si>
  <si>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</si>
  <si>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</si>
  <si>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</si>
  <si>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</si>
  <si>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</si>
  <si>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</si>
  <si>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</si>
  <si>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</si>
  <si>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</si>
  <si>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</si>
  <si>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</si>
  <si>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</si>
  <si>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</si>
  <si>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</si>
  <si>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</si>
  <si>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</si>
  <si>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</si>
  <si>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</si>
  <si>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</si>
  <si>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</si>
  <si>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</si>
  <si>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</si>
  <si>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</si>
  <si>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</si>
  <si>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</si>
  <si>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</si>
  <si>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</si>
  <si>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</si>
  <si>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</si>
  <si>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</si>
  <si>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</si>
  <si>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</si>
  <si>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</si>
  <si>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</si>
  <si>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</si>
  <si>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</si>
  <si>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</si>
  <si>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</si>
  <si>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</si>
  <si>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</si>
  <si>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</si>
  <si>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</si>
  <si>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</si>
  <si>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</si>
  <si>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</si>
  <si>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</si>
  <si>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</si>
  <si>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</si>
  <si>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</si>
  <si>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</si>
  <si>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</si>
  <si>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</si>
  <si>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</si>
  <si>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</si>
  <si>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</si>
  <si>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</si>
  <si>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</si>
  <si>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</si>
  <si>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</si>
  <si>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</si>
  <si>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</si>
  <si>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</si>
  <si>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</si>
  <si>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</si>
  <si>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</si>
  <si>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</si>
  <si>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</si>
  <si>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</si>
  <si>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</si>
  <si>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</si>
  <si>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</si>
  <si>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</si>
  <si>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</si>
  <si>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</si>
  <si>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</si>
  <si>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</si>
  <si>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</si>
  <si>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</si>
  <si>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</si>
  <si>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</si>
  <si>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</si>
  <si>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</si>
  <si>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</si>
  <si>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</si>
  <si>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</si>
  <si>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</si>
  <si>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</si>
  <si>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</si>
  <si>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</si>
  <si>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</si>
  <si>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</si>
  <si>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</si>
  <si>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</si>
  <si>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</si>
  <si>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</si>
  <si>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</si>
  <si>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</si>
  <si>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</si>
  <si>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</si>
  <si>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</si>
  <si>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</si>
  <si>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</si>
  <si>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</si>
  <si>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</si>
  <si>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</si>
  <si>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</si>
  <si>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</si>
  <si>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</si>
  <si>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</si>
  <si>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</si>
  <si>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</si>
  <si>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</si>
  <si>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</si>
  <si>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</si>
  <si>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</si>
  <si>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</si>
  <si>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</si>
  <si>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</si>
  <si>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</si>
  <si>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</si>
  <si>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</si>
  <si>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</si>
  <si>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</si>
  <si>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</si>
  <si>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</si>
  <si>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</si>
  <si>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</si>
  <si>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</si>
  <si>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</si>
  <si>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</si>
  <si>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</si>
  <si>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</si>
  <si>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</si>
  <si>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</si>
  <si>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</si>
  <si>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</si>
  <si>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</si>
  <si>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</si>
  <si>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</si>
  <si>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</si>
  <si>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</si>
  <si>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</si>
  <si>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</si>
  <si>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</si>
  <si>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</si>
  <si>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</si>
  <si>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</si>
  <si>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</si>
  <si>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</si>
  <si>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</si>
  <si>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</si>
  <si>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</si>
  <si>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</si>
  <si>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</si>
  <si>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</si>
  <si>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</si>
  <si>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</si>
  <si>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</si>
  <si>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</si>
  <si>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</si>
  <si>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</si>
  <si>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</si>
  <si>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</si>
  <si>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</si>
  <si>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</si>
  <si>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</si>
  <si>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</si>
  <si>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</si>
  <si>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</si>
  <si>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</si>
  <si>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</si>
  <si>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</si>
  <si>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</si>
  <si>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</si>
  <si>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</si>
  <si>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</si>
  <si>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</si>
  <si>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</si>
  <si>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</si>
  <si>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</si>
  <si>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</si>
  <si>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</si>
  <si>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</si>
  <si>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</si>
  <si>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</si>
  <si>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</si>
  <si>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</si>
  <si>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</si>
  <si>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</si>
  <si>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</si>
  <si>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</si>
  <si>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</si>
  <si>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</si>
  <si>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</si>
  <si>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</si>
  <si>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</si>
  <si>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</si>
  <si>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</si>
  <si>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</si>
  <si>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</si>
  <si>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</si>
  <si>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</si>
  <si>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</si>
  <si>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</si>
  <si>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</si>
  <si>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</si>
  <si>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</si>
  <si>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</si>
  <si>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</si>
  <si>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</si>
  <si>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</si>
  <si>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</si>
  <si>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</si>
  <si>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</si>
  <si>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</si>
  <si>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</si>
  <si>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</si>
  <si>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</si>
  <si>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</si>
  <si>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</si>
  <si>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</si>
  <si>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</si>
  <si>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</si>
  <si>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</si>
  <si>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</si>
  <si>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</si>
  <si>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</si>
  <si>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</si>
  <si>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</si>
  <si>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</si>
  <si>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</si>
  <si>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</si>
  <si>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</si>
  <si>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</si>
  <si>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</si>
  <si>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</si>
  <si>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</si>
  <si>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</si>
  <si>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</si>
  <si>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</si>
  <si>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</si>
  <si>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</si>
  <si>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</si>
  <si>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</si>
  <si>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</si>
  <si>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</si>
  <si>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</si>
  <si>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</si>
  <si>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</si>
  <si>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</si>
  <si>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</si>
  <si>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</si>
  <si>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</si>
  <si>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</si>
  <si>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</si>
  <si>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</si>
  <si>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</si>
  <si>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</si>
  <si>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</si>
  <si>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</si>
  <si>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</si>
  <si>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</si>
  <si>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</si>
  <si>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</si>
  <si>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</si>
  <si>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</si>
  <si>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</si>
  <si>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</si>
  <si>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</si>
  <si>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</si>
  <si>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</si>
  <si>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</si>
  <si>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</si>
  <si>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</si>
  <si>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</si>
  <si>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</si>
  <si>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</si>
  <si>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</si>
  <si>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</si>
  <si>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</si>
  <si>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</si>
  <si>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</si>
  <si>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</si>
  <si>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</si>
  <si>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</si>
  <si>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</si>
  <si>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</si>
  <si>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</si>
  <si>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</si>
  <si>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</si>
  <si>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</si>
  <si>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</si>
  <si>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</si>
  <si>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</si>
  <si>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</si>
  <si>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</si>
  <si>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</si>
  <si>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</si>
  <si>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</si>
  <si>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</si>
  <si>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</si>
  <si>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</si>
  <si>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</si>
  <si>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</si>
  <si>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</si>
  <si>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</si>
  <si>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</si>
  <si>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</si>
  <si>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</si>
  <si>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</si>
  <si>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</si>
  <si>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</si>
  <si>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</si>
  <si>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</si>
  <si>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</si>
  <si>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</si>
  <si>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</si>
  <si>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</si>
  <si>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</si>
  <si>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</si>
  <si>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</si>
  <si>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</si>
  <si>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</si>
  <si>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</si>
  <si>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</si>
  <si>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</si>
  <si>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</si>
  <si>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</si>
  <si>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</si>
  <si>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</si>
  <si>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</si>
  <si>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</si>
  <si>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</si>
  <si>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</si>
  <si>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</si>
  <si>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</si>
  <si>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</si>
  <si>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</si>
  <si>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</si>
  <si>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</si>
  <si>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</si>
  <si>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</si>
  <si>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</si>
  <si>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</si>
  <si>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</si>
  <si>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</si>
  <si>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</si>
  <si>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</si>
  <si>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</si>
  <si>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</si>
  <si>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</si>
  <si>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</si>
  <si>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</si>
  <si>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</si>
  <si>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</si>
  <si>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</si>
  <si>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</si>
  <si>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</si>
  <si>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</si>
  <si>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</si>
  <si>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</si>
  <si>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</si>
  <si>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</si>
  <si>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</si>
  <si>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</si>
  <si>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</si>
  <si>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</si>
  <si>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</si>
  <si>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</si>
  <si>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</si>
  <si>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</si>
  <si>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</si>
  <si>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</si>
  <si>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</si>
  <si>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</si>
  <si>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</si>
  <si>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</si>
  <si>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</si>
  <si>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</si>
  <si>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</si>
  <si>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</si>
  <si>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</si>
  <si>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</si>
  <si>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</si>
  <si>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</si>
  <si>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</si>
  <si>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</si>
  <si>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</si>
  <si>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</si>
  <si>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</si>
  <si>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</si>
  <si>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</si>
  <si>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</si>
  <si>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</si>
  <si>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</si>
  <si>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</si>
  <si>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</si>
  <si>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</si>
  <si>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</si>
  <si>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</si>
  <si>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</si>
  <si>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</si>
  <si>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</si>
  <si>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</si>
  <si>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</si>
  <si>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</si>
  <si>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</si>
  <si>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</si>
  <si>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</si>
  <si>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</si>
  <si>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</si>
  <si>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</si>
  <si>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</si>
  <si>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</si>
  <si>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</si>
  <si>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</si>
  <si>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</si>
  <si>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</si>
  <si>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</si>
  <si>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</si>
  <si>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</si>
  <si>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</si>
  <si>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</si>
  <si>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</si>
  <si>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</si>
  <si>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</si>
  <si>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</si>
  <si>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</si>
  <si>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</si>
  <si>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</si>
  <si>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</si>
  <si>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</si>
  <si>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</si>
  <si>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</si>
  <si>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</si>
  <si>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</si>
  <si>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</si>
  <si>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</si>
  <si>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</si>
  <si>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</si>
  <si>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</si>
  <si>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</si>
  <si>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</si>
  <si>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</si>
  <si>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</si>
  <si>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</si>
  <si>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</si>
  <si>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</si>
  <si>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</si>
  <si>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</si>
  <si>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</si>
  <si>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</si>
  <si>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</si>
  <si>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</si>
  <si>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</si>
  <si>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</si>
  <si>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</si>
  <si>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</si>
  <si>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</si>
  <si>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</si>
  <si>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</si>
  <si>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</si>
  <si>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</si>
  <si>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</si>
  <si>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</si>
  <si>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</si>
  <si>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</si>
  <si>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</si>
  <si>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</si>
  <si>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</si>
  <si>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</si>
  <si>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</si>
  <si>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</si>
  <si>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</si>
  <si>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</si>
  <si>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</si>
  <si>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</si>
  <si>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</si>
  <si>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</si>
  <si>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</si>
  <si>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</si>
  <si>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</si>
  <si>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</si>
  <si>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</si>
  <si>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</si>
  <si>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</si>
  <si>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</si>
  <si>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</si>
  <si>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</si>
  <si>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</si>
  <si>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</si>
  <si>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</si>
  <si>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</si>
  <si>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</si>
  <si>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</si>
  <si>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</si>
  <si>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</si>
  <si>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</si>
  <si>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</si>
  <si>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</si>
  <si>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</si>
  <si>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</si>
  <si>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</si>
  <si>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</si>
  <si>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</si>
  <si>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</si>
  <si>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</si>
  <si>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</si>
  <si>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</si>
  <si>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</si>
  <si>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</si>
  <si>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</si>
  <si>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</si>
  <si>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</si>
  <si>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</si>
  <si>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</si>
  <si>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</si>
  <si>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</si>
  <si>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</si>
  <si>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</si>
  <si>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</si>
  <si>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</si>
  <si>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</si>
  <si>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</si>
  <si>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</si>
  <si>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</si>
  <si>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</si>
  <si>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</si>
  <si>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</si>
  <si>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</si>
  <si>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</si>
  <si>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</si>
  <si>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</si>
  <si>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</si>
  <si>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</si>
  <si>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</si>
  <si>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</si>
  <si>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</si>
  <si>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</si>
  <si>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</si>
  <si>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</si>
  <si>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</si>
  <si>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</si>
  <si>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</si>
  <si>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</si>
  <si>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</si>
  <si>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</si>
  <si>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</si>
  <si>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</si>
  <si>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</si>
  <si>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</si>
  <si>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</si>
  <si>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</si>
  <si>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</si>
  <si>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</si>
  <si>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</si>
  <si>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</si>
  <si>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</si>
  <si>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</si>
  <si>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</si>
  <si>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</si>
  <si>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</si>
  <si>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</si>
  <si>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</si>
  <si>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</si>
  <si>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</si>
  <si>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</si>
  <si>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</si>
  <si>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</si>
  <si>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</si>
  <si>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</si>
  <si>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</si>
  <si>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</si>
  <si>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</si>
  <si>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</si>
  <si>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</si>
  <si>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</si>
  <si>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</si>
  <si>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</si>
  <si>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</si>
  <si>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</si>
  <si>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</si>
  <si>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</si>
  <si>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</si>
  <si>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</si>
  <si>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</si>
  <si>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</si>
  <si>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</si>
  <si>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</si>
  <si>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</si>
  <si>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</si>
  <si>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</si>
  <si>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</si>
  <si>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</si>
  <si>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</si>
  <si>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</si>
  <si>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</si>
  <si>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</si>
  <si>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</si>
  <si>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</si>
  <si>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</si>
  <si>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</si>
  <si>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</si>
  <si>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</si>
  <si>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</si>
  <si>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</si>
  <si>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</si>
  <si>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</si>
  <si>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</si>
  <si>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</si>
  <si>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</si>
  <si>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</si>
  <si>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</si>
  <si>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</si>
  <si>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</si>
  <si>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</si>
  <si>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</si>
  <si>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</si>
  <si>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</si>
  <si>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</si>
  <si>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</si>
  <si>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</si>
  <si>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</si>
  <si>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</si>
  <si>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</si>
  <si>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</si>
  <si>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</si>
  <si>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</si>
  <si>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</si>
  <si>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</si>
  <si>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</si>
  <si>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</si>
  <si>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</si>
  <si>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</si>
  <si>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</si>
  <si>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</si>
  <si>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</si>
  <si>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</si>
  <si>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</si>
  <si>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</si>
  <si>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</si>
  <si>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</si>
  <si>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</si>
  <si>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</si>
  <si>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</si>
  <si>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</si>
  <si>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</si>
  <si>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</si>
  <si>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</si>
  <si>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</si>
  <si>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</si>
  <si>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</si>
  <si>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</si>
  <si>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</si>
  <si>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</si>
  <si>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</si>
  <si>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</si>
  <si>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</si>
  <si>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</si>
  <si>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</si>
  <si>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</si>
  <si>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</si>
  <si>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</si>
  <si>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</si>
  <si>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</si>
  <si>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</si>
  <si>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</si>
  <si>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</si>
  <si>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</si>
  <si>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</si>
  <si>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</si>
  <si>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</si>
  <si>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</si>
  <si>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</si>
  <si>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</si>
  <si>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</si>
  <si>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</si>
  <si>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</si>
  <si>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</si>
  <si>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</si>
  <si>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</si>
  <si>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</si>
  <si>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</si>
  <si>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</si>
  <si>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</si>
  <si>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</si>
  <si>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</si>
  <si>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</si>
  <si>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</si>
  <si>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</si>
  <si>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</si>
  <si>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</si>
  <si>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</si>
  <si>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</si>
  <si>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</si>
  <si>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</si>
  <si>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</si>
  <si>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</si>
  <si>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</si>
  <si>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</si>
  <si>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</si>
  <si>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</si>
  <si>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</si>
  <si>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</si>
  <si>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</si>
  <si>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</si>
  <si>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</si>
  <si>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</si>
  <si>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</si>
  <si>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</si>
  <si>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</si>
  <si>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</si>
  <si>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</si>
  <si>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</si>
  <si>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</si>
  <si>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</si>
  <si>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</si>
  <si>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</si>
  <si>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</si>
  <si>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</si>
  <si>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</si>
  <si>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</si>
  <si>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</si>
  <si>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</si>
  <si>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</si>
  <si>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</si>
  <si>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</si>
  <si>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</si>
  <si>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</si>
  <si>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</si>
  <si>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</si>
  <si>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</si>
  <si>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</si>
  <si>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</si>
  <si>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</si>
  <si>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</si>
  <si>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</si>
  <si>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</si>
  <si>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</si>
  <si>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</si>
  <si>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</si>
  <si>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</si>
  <si>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</si>
  <si>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</si>
  <si>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</si>
  <si>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</si>
  <si>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</si>
  <si>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</si>
  <si>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</si>
  <si>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</si>
  <si>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</si>
  <si>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</si>
  <si>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</si>
  <si>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</si>
  <si>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</si>
  <si>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</si>
  <si>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</si>
  <si>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</si>
  <si>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</si>
  <si>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</si>
  <si>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</si>
  <si>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</si>
  <si>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</si>
  <si>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</si>
  <si>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</si>
  <si>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</si>
  <si>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</si>
  <si>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</si>
  <si>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</si>
  <si>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</si>
  <si>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</si>
  <si>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</si>
  <si>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</si>
  <si>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</si>
  <si>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</si>
  <si>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</si>
  <si>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</si>
  <si>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</si>
  <si>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</si>
  <si>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</si>
  <si>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</si>
  <si>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</si>
  <si>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</si>
  <si>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</si>
  <si>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</si>
  <si>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</si>
  <si>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</si>
  <si>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</si>
  <si>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</si>
  <si>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</si>
  <si>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</si>
  <si>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</si>
  <si>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</si>
  <si>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</si>
  <si>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</si>
  <si>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</si>
  <si>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</si>
  <si>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</si>
  <si>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</si>
  <si>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</si>
  <si>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</si>
  <si>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</si>
  <si>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</si>
  <si>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</si>
  <si>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</si>
  <si>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</si>
  <si>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</si>
  <si>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</si>
  <si>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</si>
  <si>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</si>
  <si>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</si>
  <si>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</si>
  <si>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</si>
  <si>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</si>
  <si>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</si>
  <si>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</si>
  <si>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</si>
  <si>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</si>
  <si>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</si>
  <si>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</si>
  <si>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</si>
  <si>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</si>
  <si>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</si>
  <si>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</si>
  <si>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</si>
  <si>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</si>
  <si>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</si>
  <si>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</si>
  <si>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</si>
  <si>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</si>
  <si>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</si>
  <si>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</si>
  <si>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</si>
  <si>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</si>
  <si>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</si>
  <si>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</si>
  <si>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</si>
  <si>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</si>
  <si>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</si>
  <si>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</si>
  <si>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</si>
  <si>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</si>
  <si>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</si>
  <si>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</si>
  <si>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</si>
  <si>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</si>
  <si>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</si>
  <si>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</si>
  <si>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</si>
  <si>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</si>
  <si>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</si>
  <si>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</si>
  <si>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</si>
  <si>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</si>
  <si>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</si>
  <si>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</si>
  <si>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</si>
  <si>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</si>
  <si>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</si>
  <si>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</si>
  <si>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</si>
  <si>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</si>
  <si>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</si>
  <si>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</si>
  <si>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</si>
  <si>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</si>
  <si>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</si>
  <si>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</si>
  <si>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</si>
  <si>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</si>
  <si>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</si>
  <si>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</si>
  <si>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</si>
  <si>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</si>
  <si>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</si>
  <si>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</si>
  <si>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</si>
  <si>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</si>
  <si>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</si>
  <si>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</si>
  <si>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</si>
  <si>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</si>
  <si>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</si>
  <si>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</si>
  <si>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</si>
  <si>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</si>
  <si>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</si>
  <si>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</si>
  <si>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</si>
  <si>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</si>
  <si>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</si>
  <si>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</si>
  <si>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</si>
  <si>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</si>
  <si>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</si>
  <si>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</si>
  <si>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</si>
  <si>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</si>
  <si>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</si>
  <si>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</si>
  <si>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</si>
  <si>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</si>
  <si>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</si>
  <si>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</si>
  <si>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</si>
  <si>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</si>
  <si>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</si>
  <si>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</si>
  <si>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</si>
  <si>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</si>
  <si>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</si>
  <si>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</si>
  <si>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</si>
  <si>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</si>
  <si>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</si>
  <si>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</si>
  <si>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</si>
  <si>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</si>
  <si>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</si>
  <si>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</si>
  <si>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</si>
  <si>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</si>
  <si>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</si>
  <si>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</si>
  <si>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</si>
  <si>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</si>
  <si>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</si>
  <si>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</si>
  <si>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</si>
  <si>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</si>
  <si>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</si>
  <si>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</si>
  <si>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</si>
  <si>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</si>
  <si>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</si>
  <si>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</si>
  <si>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</si>
  <si>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</si>
  <si>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</si>
  <si>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</si>
  <si>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</si>
  <si>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</si>
  <si>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</si>
  <si>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</si>
  <si>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</si>
  <si>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</si>
  <si>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</si>
  <si>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</si>
  <si>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</si>
  <si>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</si>
  <si>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</si>
  <si>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</si>
  <si>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</si>
  <si>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</si>
  <si>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</si>
  <si>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</si>
  <si>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</si>
  <si>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</si>
  <si>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</si>
  <si>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</si>
  <si>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</si>
  <si>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</si>
  <si>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</si>
  <si>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</si>
  <si>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</si>
  <si>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</si>
  <si>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</si>
  <si>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</si>
  <si>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</si>
  <si>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</si>
  <si>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</si>
  <si>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</si>
  <si>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</si>
  <si>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</si>
  <si>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</si>
  <si>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</si>
  <si>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</si>
  <si>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</si>
  <si>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</si>
  <si>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</si>
  <si>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</si>
  <si>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</si>
  <si>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</si>
  <si>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</si>
  <si>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</si>
  <si>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</si>
  <si>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</si>
  <si>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</si>
  <si>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</si>
  <si>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</si>
  <si>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</si>
  <si>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</si>
  <si>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</si>
  <si>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</si>
  <si>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</si>
  <si>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</si>
  <si>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</si>
  <si>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</si>
  <si>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</si>
  <si>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</si>
  <si>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</si>
  <si>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</si>
  <si>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</si>
  <si>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</si>
  <si>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</si>
  <si>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</si>
  <si>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</si>
  <si>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</si>
  <si>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</si>
  <si>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</si>
  <si>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</si>
  <si>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</si>
  <si>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</si>
  <si>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</si>
  <si>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</si>
  <si>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</si>
  <si>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</si>
  <si>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</si>
  <si>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</si>
  <si>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</si>
  <si>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</si>
  <si>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</si>
  <si>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</si>
  <si>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</si>
  <si>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</si>
  <si>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</si>
  <si>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</si>
  <si>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</si>
  <si>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</si>
  <si>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</si>
  <si>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</si>
  <si>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</si>
  <si>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</si>
  <si>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</si>
  <si>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</si>
  <si>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</si>
  <si>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</si>
  <si>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</si>
  <si>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</si>
  <si>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</si>
  <si>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</si>
  <si>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</si>
  <si>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</si>
  <si>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</si>
  <si>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</si>
  <si>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</si>
  <si>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</si>
  <si>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</si>
  <si>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</si>
  <si>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</si>
  <si>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</si>
  <si>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</si>
  <si>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</si>
  <si>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</si>
  <si>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</si>
  <si>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</si>
  <si>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</si>
  <si>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</si>
  <si>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</si>
  <si>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</si>
  <si>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</si>
  <si>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</si>
  <si>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</si>
  <si>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</si>
  <si>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</si>
  <si>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</si>
  <si>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</si>
  <si>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</si>
  <si>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</si>
  <si>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</si>
  <si>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</si>
  <si>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</si>
  <si>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</si>
  <si>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</si>
  <si>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</si>
  <si>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</si>
  <si>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</si>
  <si>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</si>
  <si>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</si>
  <si>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</si>
  <si>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</si>
  <si>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</si>
  <si>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</si>
  <si>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</si>
  <si>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</si>
  <si>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</si>
  <si>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</si>
  <si>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</si>
  <si>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</si>
  <si>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</si>
  <si>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</si>
  <si>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</si>
  <si>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</si>
  <si>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</si>
  <si>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</si>
  <si>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</si>
  <si>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</si>
  <si>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</si>
  <si>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</si>
  <si>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</si>
  <si>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</si>
  <si>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</si>
  <si>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</si>
  <si>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</si>
  <si>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</si>
  <si>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</si>
  <si>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</si>
  <si>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</si>
  <si>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</si>
  <si>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</si>
  <si>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</si>
  <si>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</si>
  <si>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</si>
  <si>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</si>
  <si>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</si>
  <si>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</si>
  <si>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</si>
  <si>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</si>
  <si>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</si>
  <si>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</si>
  <si>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</si>
  <si>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</si>
  <si>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</si>
  <si>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</si>
  <si>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</si>
  <si>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</si>
  <si>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</si>
  <si>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</si>
  <si>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</si>
  <si>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</si>
  <si>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</si>
  <si>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</si>
  <si>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</si>
  <si>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</si>
  <si>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</si>
  <si>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</si>
  <si>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</si>
  <si>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</si>
  <si>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</si>
  <si>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</si>
  <si>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</si>
  <si>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</si>
  <si>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</si>
  <si>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</si>
  <si>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</si>
  <si>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</si>
  <si>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</si>
  <si>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</si>
  <si>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</si>
  <si>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</si>
  <si>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</si>
  <si>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</si>
  <si>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</si>
  <si>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</si>
  <si>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</si>
  <si>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</si>
  <si>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</si>
  <si>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</si>
  <si>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</si>
  <si>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</si>
  <si>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</si>
  <si>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</si>
  <si>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</si>
  <si>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</si>
  <si>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</si>
  <si>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</si>
  <si>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</si>
  <si>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</si>
  <si>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</si>
  <si>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</si>
  <si>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</si>
  <si>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</si>
  <si>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</si>
  <si>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</si>
  <si>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</si>
  <si>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</si>
  <si>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</si>
  <si>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</si>
  <si>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</si>
  <si>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</si>
  <si>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</si>
  <si>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</si>
  <si>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</si>
  <si>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</si>
  <si>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</si>
  <si>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</si>
  <si>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</si>
  <si>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</si>
  <si>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</si>
  <si>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</si>
  <si>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</si>
  <si>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</si>
  <si>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</si>
  <si>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</si>
  <si>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</si>
  <si>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</si>
  <si>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</si>
  <si>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</si>
  <si>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</si>
  <si>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</si>
  <si>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</si>
  <si>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</si>
  <si>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</si>
  <si>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</si>
  <si>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</si>
  <si>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</si>
  <si>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</si>
  <si>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</si>
  <si>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</si>
  <si>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</si>
  <si>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</si>
  <si>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</si>
  <si>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</si>
  <si>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</si>
  <si>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</si>
  <si>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</si>
  <si>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</si>
  <si>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</si>
  <si>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</si>
  <si>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</si>
  <si>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</si>
  <si>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</si>
  <si>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</si>
  <si>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</si>
  <si>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</si>
  <si>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</si>
  <si>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</si>
  <si>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</si>
  <si>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</si>
  <si>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</si>
  <si>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</si>
  <si>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</si>
  <si>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</si>
  <si>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</si>
  <si>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</si>
  <si>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</si>
  <si>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</si>
  <si>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</si>
  <si>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</si>
  <si>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</si>
  <si>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</si>
  <si>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</si>
  <si>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</si>
  <si>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</si>
  <si>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</si>
  <si>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</si>
  <si>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</si>
  <si>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</si>
  <si>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</si>
  <si>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</si>
  <si>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</si>
  <si>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</si>
  <si>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</si>
  <si>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</si>
  <si>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</si>
  <si>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</si>
  <si>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</si>
  <si>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</si>
  <si>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</si>
  <si>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</si>
  <si>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</si>
  <si>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</si>
  <si>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</si>
  <si>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</si>
  <si>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</si>
  <si>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</si>
  <si>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</si>
  <si>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</si>
  <si>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</si>
  <si>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</si>
  <si>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</si>
  <si>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</si>
  <si>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</si>
  <si>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</si>
  <si>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</si>
  <si>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</si>
  <si>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</si>
  <si>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</si>
  <si>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</si>
  <si>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</si>
  <si>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</si>
  <si>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</si>
  <si>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</si>
  <si>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</si>
  <si>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</si>
  <si>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</si>
  <si>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</si>
  <si>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</si>
  <si>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</si>
  <si>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</si>
  <si>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</si>
  <si>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</si>
  <si>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</si>
  <si>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</si>
  <si>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</si>
  <si>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</si>
  <si>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</si>
  <si>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</si>
  <si>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</si>
  <si>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</si>
  <si>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</si>
  <si>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</si>
  <si>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</si>
  <si>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</si>
  <si>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</si>
  <si>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</si>
  <si>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</si>
  <si>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</si>
  <si>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</si>
  <si>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</si>
  <si>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</si>
  <si>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</si>
  <si>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</si>
  <si>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</si>
  <si>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</si>
  <si>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</si>
  <si>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</si>
  <si>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</si>
  <si>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</si>
  <si>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</si>
  <si>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</si>
  <si>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</si>
  <si>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</si>
  <si>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</si>
  <si>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</si>
  <si>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</si>
  <si>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</si>
  <si>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</si>
  <si>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</si>
  <si>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</si>
  <si>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</si>
  <si>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</si>
  <si>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</si>
  <si>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</si>
  <si>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</si>
  <si>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</si>
  <si>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</si>
  <si>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</si>
  <si>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</si>
  <si>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</si>
  <si>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</si>
  <si>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</si>
  <si>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</si>
  <si>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</si>
  <si>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</si>
  <si>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</si>
  <si>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</si>
  <si>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</si>
  <si>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</si>
  <si>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</si>
  <si>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</si>
  <si>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</si>
  <si>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</si>
  <si>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</si>
  <si>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</si>
  <si>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</si>
  <si>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</si>
  <si>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</si>
  <si>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</si>
  <si>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</si>
  <si>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</si>
  <si>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</si>
  <si>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</si>
  <si>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</si>
  <si>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</si>
  <si>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</si>
  <si>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</si>
  <si>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</si>
  <si>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</si>
  <si>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</si>
  <si>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</si>
  <si>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</si>
  <si>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</si>
  <si>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</si>
  <si>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</si>
  <si>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</si>
  <si>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</si>
  <si>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</si>
  <si>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</si>
  <si>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</si>
  <si>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</si>
  <si>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</si>
  <si>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</si>
  <si>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</si>
  <si>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</si>
  <si>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</si>
  <si>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</si>
  <si>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</si>
  <si>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</si>
  <si>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</si>
  <si>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</si>
  <si>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</si>
  <si>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</si>
  <si>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</si>
  <si>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</si>
  <si>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</si>
  <si>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</si>
  <si>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</si>
  <si>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</si>
  <si>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</si>
  <si>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</si>
  <si>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</si>
  <si>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</si>
  <si>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</si>
  <si>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</si>
  <si>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</si>
  <si>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</si>
  <si>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</si>
  <si>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</si>
  <si>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</si>
  <si>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</si>
  <si>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</si>
  <si>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</si>
  <si>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</si>
  <si>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</si>
  <si>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</si>
  <si>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</si>
  <si>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</si>
  <si>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</si>
  <si>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</si>
  <si>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</si>
  <si>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</si>
  <si>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</si>
  <si>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</si>
  <si>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</si>
  <si>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</si>
  <si>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</si>
  <si>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</si>
  <si>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</si>
  <si>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</si>
  <si>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</si>
  <si>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</si>
  <si>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</si>
  <si>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</si>
  <si>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</si>
  <si>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</si>
  <si>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</si>
  <si>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</si>
  <si>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</si>
  <si>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</si>
  <si>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</si>
  <si>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</si>
  <si>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</si>
  <si>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</si>
  <si>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</si>
  <si>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</si>
  <si>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</si>
  <si>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</si>
  <si>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</si>
  <si>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</si>
  <si>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</si>
  <si>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</si>
  <si>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</si>
  <si>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</si>
  <si>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</si>
  <si>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</si>
  <si>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</si>
  <si>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</si>
  <si>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</si>
  <si>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</si>
  <si>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</si>
  <si>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</si>
  <si>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</si>
  <si>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</si>
  <si>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</si>
  <si>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</si>
  <si>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</si>
  <si>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</si>
  <si>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</si>
  <si>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</si>
  <si>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</si>
  <si>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</si>
  <si>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</si>
  <si>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</si>
  <si>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</si>
  <si>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</si>
  <si>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</si>
  <si>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</si>
  <si>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</si>
  <si>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</si>
  <si>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</si>
  <si>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</si>
  <si>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</si>
  <si>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</si>
  <si>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</si>
  <si>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</si>
  <si>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</si>
  <si>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</si>
  <si>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</si>
  <si>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</si>
  <si>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</si>
  <si>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</si>
  <si>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</si>
  <si>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</si>
  <si>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</si>
  <si>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</si>
  <si>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</si>
  <si>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</si>
  <si>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</si>
  <si>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</si>
  <si>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</si>
  <si>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</si>
  <si>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</si>
  <si>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</si>
  <si>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</si>
  <si>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</si>
  <si>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</si>
  <si>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</si>
  <si>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</si>
  <si>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</si>
  <si>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</si>
  <si>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</si>
  <si>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</si>
  <si>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</si>
  <si>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</si>
  <si>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</si>
  <si>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</si>
  <si>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</si>
  <si>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</si>
  <si>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</si>
  <si>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</si>
  <si>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</si>
  <si>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</si>
  <si>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</si>
  <si>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</si>
  <si>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</si>
  <si>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</si>
  <si>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</si>
  <si>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</si>
  <si>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</si>
  <si>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</si>
  <si>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</si>
  <si>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</si>
  <si>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</si>
  <si>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</si>
  <si>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</si>
  <si>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</si>
  <si>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</si>
  <si>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</si>
  <si>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</si>
  <si>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</si>
  <si>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</si>
  <si>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</si>
  <si>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</si>
  <si>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</si>
  <si>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</si>
  <si>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</si>
  <si>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</si>
  <si>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</si>
  <si>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</si>
  <si>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</si>
  <si>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</si>
  <si>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</si>
  <si>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</si>
  <si>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</si>
  <si>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</si>
  <si>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</si>
  <si>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</si>
  <si>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</si>
  <si>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</si>
  <si>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</si>
  <si>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</si>
  <si>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</si>
  <si>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</si>
  <si>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</si>
  <si>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</si>
  <si>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</si>
  <si>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</si>
  <si>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</si>
  <si>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</si>
  <si>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</si>
  <si>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</si>
  <si>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</si>
  <si>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</si>
  <si>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</si>
  <si>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</si>
  <si>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</si>
  <si>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</si>
  <si>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</si>
  <si>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</si>
  <si>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</si>
  <si>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</si>
  <si>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</si>
  <si>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</si>
  <si>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</si>
  <si>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</si>
  <si>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</si>
  <si>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</si>
  <si>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</si>
  <si>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</si>
  <si>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</si>
  <si>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</si>
  <si>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</si>
  <si>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</si>
  <si>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</si>
  <si>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</si>
  <si>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</si>
  <si>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</si>
  <si>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</si>
  <si>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</si>
  <si>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</si>
  <si>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</si>
  <si>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</si>
  <si>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</si>
  <si>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</si>
  <si>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</si>
  <si>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</si>
  <si>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</si>
  <si>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</si>
  <si>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</si>
  <si>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</si>
  <si>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</si>
  <si>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</si>
  <si>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</si>
  <si>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</si>
  <si>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</si>
  <si>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</si>
  <si>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</si>
  <si>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</si>
  <si>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</si>
  <si>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</si>
  <si>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</si>
  <si>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</si>
  <si>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</si>
  <si>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</si>
  <si>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</si>
  <si>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</si>
  <si>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</si>
  <si>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</si>
  <si>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</si>
  <si>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</si>
  <si>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</si>
  <si>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</si>
  <si>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</si>
  <si>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</si>
  <si>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</si>
  <si>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</si>
  <si>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</si>
  <si>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</si>
  <si>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</si>
  <si>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</si>
  <si>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</si>
  <si>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</si>
  <si>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</si>
  <si>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</si>
  <si>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</si>
  <si>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</si>
  <si>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</si>
  <si>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</si>
  <si>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</si>
  <si>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</si>
  <si>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</si>
  <si>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</si>
  <si>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</si>
  <si>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</si>
  <si>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</si>
  <si>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</si>
  <si>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</si>
  <si>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</si>
  <si>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</si>
  <si>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</si>
  <si>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</si>
  <si>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</si>
  <si>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</si>
  <si>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</si>
  <si>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</si>
  <si>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</si>
  <si>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</si>
  <si>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</si>
  <si>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</si>
  <si>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</si>
  <si>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</si>
  <si>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</si>
  <si>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</si>
  <si>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</si>
  <si>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</si>
  <si>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</si>
  <si>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</si>
  <si>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</si>
  <si>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</si>
  <si>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</si>
  <si>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</si>
  <si>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</si>
  <si>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</si>
  <si>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</si>
  <si>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</si>
  <si>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</si>
  <si>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</si>
  <si>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</si>
  <si>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</si>
  <si>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</si>
  <si>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</si>
  <si>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</si>
  <si>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</si>
  <si>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</si>
  <si>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</si>
  <si>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</si>
  <si>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</si>
  <si>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</si>
  <si>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</si>
  <si>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</si>
  <si>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</si>
  <si>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</si>
  <si>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</si>
  <si>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</si>
  <si>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</si>
  <si>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</si>
  <si>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</si>
  <si>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</si>
  <si>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</si>
  <si>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</si>
  <si>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</si>
  <si>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</si>
  <si>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</si>
  <si>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</si>
  <si>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</si>
  <si>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</si>
  <si>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</si>
  <si>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</si>
  <si>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</si>
  <si>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</si>
  <si>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</si>
  <si>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</si>
  <si>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</si>
  <si>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</si>
  <si>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</si>
  <si>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</si>
  <si>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</si>
  <si>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</si>
  <si>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</si>
  <si>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</si>
  <si>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</si>
  <si>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</si>
  <si>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</si>
  <si>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</si>
  <si>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</si>
  <si>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</si>
  <si>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</si>
  <si>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</si>
  <si>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</si>
  <si>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</si>
  <si>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</si>
  <si>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</si>
  <si>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</si>
  <si>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</si>
  <si>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</si>
  <si>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</si>
  <si>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</si>
  <si>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</si>
  <si>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</si>
  <si>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</si>
  <si>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</si>
  <si>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</si>
  <si>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</si>
  <si>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</si>
  <si>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</si>
  <si>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</si>
  <si>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</si>
  <si>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</si>
  <si>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</si>
  <si>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</si>
  <si>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</si>
  <si>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</si>
  <si>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</si>
  <si>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</si>
  <si>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</si>
  <si>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</si>
  <si>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</si>
  <si>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</si>
  <si>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</si>
  <si>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</si>
  <si>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</si>
  <si>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</si>
  <si>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</si>
  <si>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</si>
  <si>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</si>
  <si>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</si>
  <si>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</si>
  <si>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</si>
  <si>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</si>
  <si>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</si>
  <si>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</si>
  <si>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</si>
  <si>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</si>
  <si>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</si>
  <si>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</si>
  <si>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</si>
  <si>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</si>
  <si>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</si>
  <si>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</si>
  <si>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</si>
  <si>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</si>
  <si>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</si>
  <si>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</si>
  <si>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</si>
  <si>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</si>
  <si>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</si>
  <si>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</si>
  <si>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</si>
  <si>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</si>
  <si>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</si>
  <si>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</si>
  <si>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</si>
  <si>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</si>
  <si>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</si>
  <si>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</si>
  <si>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</si>
  <si>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</si>
  <si>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</si>
  <si>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</si>
  <si>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</si>
  <si>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</si>
  <si>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</si>
  <si>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</si>
  <si>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</si>
  <si>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</si>
  <si>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</si>
  <si>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</si>
  <si>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</si>
  <si>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</si>
  <si>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</si>
  <si>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</si>
  <si>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</si>
  <si>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</si>
  <si>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</si>
  <si>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</si>
  <si>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</si>
  <si>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</si>
  <si>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</si>
  <si>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</si>
  <si>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</si>
  <si>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</si>
  <si>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</si>
  <si>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</si>
  <si>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</si>
  <si>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</si>
  <si>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</si>
  <si>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</si>
  <si>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</si>
  <si>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</si>
  <si>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</si>
  <si>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</si>
  <si>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</si>
  <si>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</si>
  <si>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</si>
  <si>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</si>
  <si>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</si>
  <si>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</si>
  <si>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</si>
  <si>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</si>
  <si>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</si>
  <si>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</si>
  <si>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</si>
  <si>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</si>
  <si>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</si>
  <si>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</si>
  <si>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</si>
  <si>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</si>
  <si>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</si>
  <si>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</si>
  <si>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</si>
  <si>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</si>
  <si>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</si>
  <si>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</si>
  <si>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</si>
  <si>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</si>
  <si>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</si>
  <si>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</si>
  <si>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</si>
  <si>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</si>
  <si>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</si>
  <si>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</si>
  <si>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</si>
  <si>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</si>
  <si>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</si>
  <si>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</si>
  <si>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</si>
  <si>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</si>
  <si>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</si>
  <si>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</si>
  <si>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</si>
  <si>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</si>
  <si>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</si>
  <si>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</si>
  <si>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</si>
  <si>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</si>
  <si>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</si>
  <si>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</si>
  <si>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</si>
  <si>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</si>
  <si>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</si>
  <si>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</si>
  <si>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</si>
  <si>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</si>
  <si>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</si>
  <si>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</si>
  <si>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</si>
  <si>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</si>
  <si>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</si>
  <si>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</si>
  <si>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</si>
  <si>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</si>
  <si>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</si>
  <si>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</si>
  <si>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</si>
  <si>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</si>
  <si>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</si>
  <si>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</si>
  <si>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</si>
  <si>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</si>
  <si>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</si>
  <si>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</si>
  <si>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</si>
  <si>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</si>
  <si>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</si>
  <si>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</si>
  <si>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</si>
  <si>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</si>
  <si>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</si>
  <si>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</si>
  <si>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</si>
  <si>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</si>
  <si>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</si>
  <si>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</si>
  <si>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</si>
  <si>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</si>
  <si>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</si>
  <si>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</si>
  <si>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</si>
  <si>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</si>
  <si>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</si>
  <si>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</si>
  <si>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</si>
  <si>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</si>
  <si>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</si>
  <si>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</si>
  <si>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</si>
  <si>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</si>
  <si>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</si>
  <si>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</si>
  <si>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</si>
  <si>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</si>
  <si>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</si>
  <si>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</si>
  <si>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</si>
  <si>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</si>
  <si>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</si>
  <si>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</si>
  <si>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</si>
  <si>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</si>
  <si>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</si>
  <si>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</si>
  <si>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</si>
  <si>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</si>
  <si>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</si>
  <si>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</si>
  <si>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</si>
  <si>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</si>
  <si>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</si>
  <si>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</si>
  <si>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</si>
  <si>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</si>
  <si>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</si>
  <si>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</si>
  <si>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</si>
  <si>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</si>
  <si>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</si>
  <si>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</si>
  <si>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</si>
  <si>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</si>
  <si>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</si>
  <si>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</si>
  <si>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</si>
  <si>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</si>
  <si>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</si>
  <si>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</si>
  <si>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</si>
  <si>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</si>
  <si>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</si>
  <si>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</si>
  <si>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</si>
  <si>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</si>
  <si>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</si>
  <si>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</si>
  <si>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</si>
  <si>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</si>
  <si>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</si>
  <si>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</si>
  <si>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</si>
  <si>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</si>
  <si>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</si>
  <si>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</si>
  <si>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</si>
  <si>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</si>
  <si>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</si>
  <si>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</si>
  <si>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</si>
  <si>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</si>
  <si>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</si>
  <si>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</si>
  <si>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</si>
  <si>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</si>
  <si>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</si>
  <si>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</si>
  <si>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</si>
  <si>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</si>
  <si>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</si>
  <si>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</si>
  <si>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</si>
  <si>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</si>
  <si>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</si>
  <si>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</si>
  <si>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</si>
  <si>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</si>
  <si>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</si>
  <si>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</si>
  <si>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</si>
  <si>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</si>
  <si>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</si>
  <si>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</si>
  <si>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</si>
  <si>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</si>
  <si>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</si>
  <si>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</si>
  <si>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</si>
  <si>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</si>
  <si>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</si>
  <si>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</si>
  <si>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</si>
  <si>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</si>
  <si>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</si>
  <si>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</si>
  <si>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</si>
  <si>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</si>
  <si>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</si>
  <si>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</si>
  <si>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</si>
  <si>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</si>
  <si>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</si>
  <si>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</si>
  <si>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</si>
  <si>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</si>
  <si>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</si>
  <si>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</si>
  <si>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</si>
  <si>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</si>
  <si>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</si>
  <si>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</si>
  <si>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</si>
  <si>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</si>
  <si>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</si>
  <si>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</si>
  <si>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</si>
  <si>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</si>
  <si>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</si>
  <si>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</si>
  <si>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</si>
  <si>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</si>
  <si>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</si>
  <si>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</si>
  <si>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</si>
  <si>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</si>
  <si>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</si>
  <si>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</si>
  <si>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</si>
  <si>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</si>
  <si>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</si>
  <si>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</si>
  <si>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</si>
  <si>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</si>
  <si>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</si>
  <si>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</si>
  <si>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</si>
  <si>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</si>
  <si>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</si>
  <si>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</si>
  <si>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</si>
  <si>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</si>
  <si>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</si>
  <si>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</si>
  <si>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</si>
  <si>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</si>
  <si>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</si>
  <si>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</si>
  <si>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</si>
  <si>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</si>
  <si>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</si>
  <si>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</si>
  <si>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</si>
  <si>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</si>
  <si>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</si>
  <si>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</si>
  <si>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</si>
  <si>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</si>
  <si>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</si>
  <si>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</si>
  <si>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</si>
  <si>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</si>
  <si>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</si>
  <si>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</si>
  <si>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</si>
  <si>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</si>
  <si>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</si>
  <si>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</si>
  <si>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</si>
  <si>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</si>
  <si>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</si>
  <si>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</si>
  <si>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</si>
  <si>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</si>
  <si>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</si>
  <si>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</si>
  <si>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</si>
  <si>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</si>
  <si>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</si>
  <si>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</si>
  <si>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</si>
  <si>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</si>
  <si>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</si>
  <si>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</si>
  <si>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</si>
  <si>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</si>
  <si>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</si>
  <si>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</si>
  <si>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</si>
  <si>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</si>
  <si>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</si>
  <si>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</si>
  <si>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</si>
  <si>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</si>
  <si>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</si>
  <si>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</si>
  <si>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</si>
  <si>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</si>
  <si>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</si>
  <si>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</si>
  <si>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</si>
  <si>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</si>
  <si>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</si>
  <si>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</si>
  <si>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</si>
  <si>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</si>
  <si>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</si>
  <si>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</si>
  <si>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</si>
  <si>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</si>
  <si>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</si>
  <si>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</si>
  <si>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</si>
  <si>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</si>
  <si>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</si>
  <si>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</si>
  <si>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</si>
  <si>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</si>
  <si>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</si>
  <si>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</si>
  <si>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</si>
  <si>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</si>
  <si>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</si>
  <si>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</si>
  <si>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</si>
  <si>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</si>
  <si>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</si>
  <si>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</si>
  <si>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</si>
  <si>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</si>
  <si>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</si>
  <si>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</si>
  <si>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</si>
  <si>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</si>
  <si>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</si>
  <si>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</si>
  <si>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</si>
  <si>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</si>
  <si>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</si>
  <si>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</si>
  <si>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</si>
  <si>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</si>
  <si>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</si>
  <si>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</si>
  <si>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</si>
  <si>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</si>
  <si>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</si>
  <si>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</si>
  <si>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</si>
  <si>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</si>
  <si>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</si>
  <si>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</si>
  <si>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</si>
  <si>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</si>
  <si>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</si>
  <si>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</si>
  <si>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</si>
  <si>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</si>
  <si>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</si>
  <si>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</si>
  <si>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</si>
  <si>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</si>
  <si>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</si>
  <si>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</si>
  <si>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</si>
  <si>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</si>
  <si>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</si>
  <si>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</si>
  <si>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</si>
  <si>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</si>
  <si>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</si>
  <si>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</si>
  <si>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</si>
  <si>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</si>
  <si>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</si>
  <si>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</si>
  <si>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</si>
  <si>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</si>
  <si>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</si>
  <si>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</si>
  <si>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</si>
  <si>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</si>
  <si>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</si>
  <si>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</si>
  <si>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</si>
  <si>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</si>
  <si>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</si>
  <si>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</si>
  <si>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</si>
  <si>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</si>
  <si>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</si>
  <si>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</si>
  <si>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</si>
  <si>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</si>
  <si>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</si>
  <si>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</si>
  <si>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</si>
  <si>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</si>
  <si>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</si>
  <si>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</si>
  <si>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</si>
  <si>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</si>
  <si>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</si>
  <si>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</si>
  <si>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</si>
  <si>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</si>
  <si>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</si>
  <si>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</si>
  <si>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</si>
  <si>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</si>
  <si>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</si>
  <si>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</si>
  <si>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</si>
  <si>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</si>
  <si>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</si>
  <si>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</si>
  <si>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</si>
  <si>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</si>
  <si>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</si>
  <si>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</si>
  <si>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</si>
  <si>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</si>
  <si>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</si>
  <si>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</si>
  <si>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</si>
  <si>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</si>
  <si>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</si>
  <si>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</si>
  <si>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</si>
  <si>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</si>
  <si>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</si>
  <si>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</si>
  <si>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</si>
  <si>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</si>
  <si>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</si>
  <si>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</si>
  <si>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</si>
  <si>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</si>
  <si>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</si>
  <si>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</si>
  <si>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</si>
  <si>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</si>
  <si>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</si>
  <si>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</si>
  <si>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</si>
  <si>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</si>
  <si>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</si>
  <si>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</si>
  <si>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</si>
  <si>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</si>
  <si>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</si>
  <si>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</si>
  <si>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</si>
  <si>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</si>
  <si>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</si>
  <si>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</si>
  <si>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</si>
  <si>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</si>
  <si>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</si>
  <si>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</si>
  <si>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</si>
  <si>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</si>
  <si>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</si>
  <si>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</si>
  <si>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</si>
  <si>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</si>
  <si>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</si>
  <si>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</si>
  <si>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</si>
  <si>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</si>
  <si>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</si>
  <si>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</si>
  <si>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</si>
  <si>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</si>
  <si>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</si>
  <si>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</si>
  <si>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</si>
  <si>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</si>
  <si>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</si>
  <si>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</si>
  <si>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</si>
  <si>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</si>
  <si>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</si>
  <si>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</si>
  <si>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</si>
  <si>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</si>
  <si>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</si>
  <si>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</si>
  <si>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</si>
  <si>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</si>
  <si>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</si>
  <si>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</si>
  <si>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</si>
  <si>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</si>
  <si>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</si>
  <si>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</si>
  <si>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</si>
  <si>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</si>
  <si>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</si>
  <si>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</si>
  <si>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</si>
  <si>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</si>
  <si>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</si>
  <si>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</si>
  <si>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</si>
  <si>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</si>
  <si>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</si>
  <si>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</si>
  <si>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</si>
  <si>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</si>
  <si>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</si>
  <si>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</si>
  <si>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</si>
  <si>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</si>
  <si>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</si>
  <si>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</si>
  <si>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</si>
  <si>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</si>
  <si>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</si>
  <si>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</si>
  <si>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</si>
  <si>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</si>
  <si>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</si>
  <si>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</si>
  <si>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</si>
  <si>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</si>
  <si>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</si>
  <si>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</si>
  <si>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</si>
  <si>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</si>
  <si>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</si>
  <si>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</si>
  <si>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</si>
  <si>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</si>
  <si>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</si>
  <si>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</si>
  <si>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</si>
  <si>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</si>
  <si>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</si>
  <si>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</si>
  <si>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</si>
  <si>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</si>
  <si>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</si>
  <si>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</si>
  <si>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</si>
  <si>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</si>
  <si>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</si>
  <si>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</si>
  <si>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</si>
  <si>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</si>
  <si>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</si>
  <si>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</si>
  <si>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</si>
  <si>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</si>
  <si>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</si>
  <si>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</si>
  <si>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</si>
  <si>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</si>
  <si>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</si>
  <si>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</si>
  <si>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</si>
  <si>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</si>
  <si>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</si>
  <si>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</si>
  <si>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</si>
  <si>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</si>
  <si>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</si>
  <si>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</si>
  <si>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</si>
  <si>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</si>
  <si>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</si>
  <si>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</si>
  <si>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</si>
  <si>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</si>
  <si>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</si>
  <si>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</si>
  <si>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</si>
  <si>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</si>
  <si>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</si>
  <si>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</si>
  <si>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</si>
  <si>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</si>
  <si>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</si>
  <si>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</si>
  <si>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</si>
  <si>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</si>
  <si>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</si>
  <si>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</si>
  <si>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</si>
  <si>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</si>
  <si>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</si>
  <si>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</si>
  <si>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</si>
  <si>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</si>
  <si>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</si>
  <si>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</si>
  <si>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</si>
  <si>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</si>
  <si>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</si>
  <si>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</si>
  <si>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</si>
  <si>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</si>
  <si>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</si>
  <si>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</si>
  <si>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</si>
  <si>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</si>
  <si>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</si>
  <si>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</si>
  <si>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</si>
  <si>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</si>
  <si>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</si>
  <si>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</si>
  <si>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</si>
  <si>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</si>
  <si>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</si>
  <si>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</si>
  <si>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</si>
  <si>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</si>
  <si>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</si>
  <si>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</si>
  <si>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</si>
  <si>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</si>
  <si>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</si>
  <si>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</si>
  <si>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</si>
  <si>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</si>
  <si>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</si>
  <si>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</si>
  <si>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</si>
  <si>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</si>
  <si>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</si>
  <si>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</si>
  <si>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</si>
  <si>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</si>
  <si>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</si>
  <si>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</si>
  <si>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</si>
  <si>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</si>
  <si>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</si>
  <si>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</si>
  <si>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</si>
  <si>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</si>
  <si>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</si>
  <si>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</si>
  <si>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</si>
  <si>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</si>
  <si>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</si>
  <si>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</si>
  <si>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</si>
  <si>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</si>
  <si>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</si>
  <si>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</si>
  <si>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</si>
  <si>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</si>
  <si>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</si>
  <si>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</si>
  <si>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</si>
  <si>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</si>
  <si>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</si>
  <si>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</si>
  <si>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</si>
  <si>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</si>
  <si>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</si>
  <si>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</si>
  <si>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</si>
  <si>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</si>
  <si>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</si>
  <si>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</si>
  <si>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</si>
  <si>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</si>
  <si>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</si>
  <si>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</si>
  <si>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</si>
  <si>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</si>
  <si>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</si>
  <si>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</si>
  <si>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</si>
  <si>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</si>
  <si>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</si>
  <si>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</si>
  <si>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</si>
  <si>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</si>
  <si>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</si>
  <si>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</si>
  <si>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</si>
  <si>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</si>
  <si>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</si>
  <si>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</si>
  <si>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</si>
  <si>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</si>
  <si>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</si>
  <si>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</si>
  <si>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</si>
  <si>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</si>
  <si>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</si>
  <si>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</si>
  <si>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</si>
  <si>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</si>
  <si>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</si>
  <si>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</si>
  <si>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</si>
  <si>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</si>
  <si>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</si>
  <si>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</si>
  <si>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</si>
  <si>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</si>
  <si>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</si>
  <si>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</si>
  <si>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</si>
  <si>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</si>
  <si>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</si>
  <si>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</si>
  <si>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</si>
  <si>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</si>
  <si>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</si>
  <si>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</si>
  <si>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</si>
  <si>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</si>
  <si>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</si>
  <si>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</si>
  <si>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</si>
  <si>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</si>
  <si>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</si>
  <si>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</si>
  <si>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</si>
  <si>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</si>
  <si>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</si>
  <si>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</si>
  <si>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</si>
  <si>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</si>
  <si>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</si>
  <si>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</si>
  <si>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</si>
  <si>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</si>
  <si>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</si>
  <si>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</si>
  <si>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</si>
  <si>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</si>
  <si>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</si>
  <si>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</si>
  <si>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</si>
  <si>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</si>
  <si>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</si>
  <si>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</si>
  <si>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</si>
  <si>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</si>
  <si>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</si>
  <si>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</si>
  <si>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</si>
  <si>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</si>
  <si>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</si>
  <si>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</si>
  <si>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</si>
  <si>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</si>
  <si>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</si>
  <si>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</si>
  <si>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</si>
  <si>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</si>
  <si>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</si>
  <si>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</si>
  <si>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</si>
  <si>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</si>
  <si>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</si>
  <si>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</si>
  <si>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</si>
  <si>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</si>
  <si>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</si>
  <si>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</si>
  <si>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</si>
  <si>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</si>
  <si>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</si>
  <si>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</si>
  <si>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</si>
  <si>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</si>
  <si>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</si>
  <si>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</si>
  <si>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</si>
  <si>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</si>
  <si>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</si>
  <si>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</si>
  <si>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</si>
  <si>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</si>
  <si>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</si>
  <si>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</si>
  <si>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</si>
  <si>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</si>
  <si>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</si>
  <si>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</si>
  <si>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</si>
  <si>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</si>
  <si>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</si>
  <si>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</si>
  <si>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</si>
  <si>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</si>
  <si>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</si>
  <si>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</si>
  <si>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</si>
  <si>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</si>
  <si>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</si>
  <si>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</si>
  <si>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</si>
  <si>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</si>
  <si>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</si>
  <si>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</si>
  <si>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</si>
  <si>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</si>
  <si>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</si>
  <si>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</si>
  <si>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</si>
  <si>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</si>
  <si>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</si>
  <si>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</si>
  <si>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</si>
  <si>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</si>
  <si>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</si>
  <si>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</si>
  <si>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</si>
  <si>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</si>
  <si>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</si>
  <si>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</si>
  <si>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</si>
  <si>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</si>
  <si>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</si>
  <si>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</si>
  <si>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</si>
  <si>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</si>
  <si>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</si>
  <si>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</si>
  <si>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</si>
  <si>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</si>
  <si>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</si>
  <si>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</si>
  <si>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</si>
  <si>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</si>
  <si>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</si>
  <si>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</si>
  <si>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</si>
  <si>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</si>
  <si>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</si>
  <si>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</si>
  <si>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</si>
  <si>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</si>
  <si>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</si>
  <si>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</si>
  <si>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</si>
  <si>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</si>
  <si>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</si>
  <si>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</si>
  <si>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</si>
  <si>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</si>
  <si>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</si>
  <si>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</si>
  <si>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</si>
  <si>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</si>
  <si>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</si>
  <si>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</si>
  <si>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</si>
  <si>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</si>
  <si>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</si>
  <si>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</si>
  <si>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</si>
  <si>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</si>
  <si>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</si>
  <si>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</si>
  <si>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</si>
  <si>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</si>
  <si>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</si>
  <si>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</si>
  <si>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</si>
  <si>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</si>
  <si>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</si>
  <si>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</si>
  <si>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</si>
  <si>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</si>
  <si>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</si>
  <si>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</si>
  <si>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</si>
  <si>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</si>
  <si>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</si>
  <si>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</si>
  <si>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</si>
  <si>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</si>
  <si>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</si>
  <si>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</si>
  <si>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</si>
  <si>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</si>
  <si>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</si>
  <si>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</si>
  <si>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</si>
  <si>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</si>
  <si>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</si>
  <si>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</si>
  <si>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</si>
  <si>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</si>
  <si>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</si>
  <si>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</si>
  <si>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</si>
  <si>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</si>
  <si>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</si>
  <si>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</si>
  <si>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</si>
  <si>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</si>
  <si>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</si>
  <si>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</si>
  <si>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</si>
  <si>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</si>
  <si>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</si>
  <si>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</si>
  <si>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</si>
  <si>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</si>
  <si>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</si>
  <si>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</si>
  <si>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</si>
  <si>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</si>
  <si>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</si>
  <si>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</si>
  <si>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</si>
  <si>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</si>
  <si>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</si>
  <si>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</si>
  <si>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</si>
  <si>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</si>
  <si>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</si>
  <si>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</si>
  <si>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</si>
  <si>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</si>
  <si>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</si>
  <si>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</si>
  <si>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</si>
  <si>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</si>
  <si>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</si>
  <si>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</si>
  <si>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</si>
  <si>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</si>
  <si>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</si>
  <si>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</si>
  <si>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</si>
  <si>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</si>
  <si>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</si>
  <si>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</si>
  <si>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</si>
  <si>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</si>
  <si>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</si>
  <si>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</si>
  <si>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</si>
  <si>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</si>
  <si>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</si>
  <si>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</si>
  <si>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</si>
  <si>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</si>
  <si>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</si>
  <si>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</si>
  <si>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</si>
  <si>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</si>
  <si>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</si>
  <si>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</si>
  <si>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</si>
  <si>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</si>
  <si>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</si>
  <si>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</si>
  <si>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</si>
  <si>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</si>
  <si>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</si>
  <si>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</si>
  <si>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</si>
  <si>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</si>
  <si>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</si>
  <si>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</si>
  <si>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</si>
  <si>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</si>
  <si>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</si>
  <si>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</si>
  <si>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</si>
  <si>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</si>
  <si>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</si>
  <si>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</si>
  <si>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</si>
  <si>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</si>
  <si>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</si>
  <si>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</si>
  <si>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</si>
  <si>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</si>
  <si>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</si>
  <si>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</si>
  <si>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</si>
  <si>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</si>
  <si>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</si>
  <si>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</si>
  <si>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</si>
  <si>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</si>
  <si>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</si>
  <si>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</si>
  <si>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</si>
  <si>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</si>
  <si>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</si>
  <si>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</si>
  <si>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</si>
  <si>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</si>
  <si>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</si>
  <si>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</si>
  <si>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</si>
  <si>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</si>
  <si>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</si>
  <si>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</si>
  <si>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</si>
  <si>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</si>
  <si>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</si>
  <si>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</si>
  <si>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</si>
  <si>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</si>
  <si>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</si>
  <si>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</si>
  <si>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</si>
  <si>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</si>
  <si>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</si>
  <si>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</si>
  <si>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</si>
  <si>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</si>
  <si>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</si>
  <si>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</si>
  <si>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</si>
  <si>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</si>
  <si>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</si>
  <si>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</si>
  <si>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</si>
  <si>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</si>
  <si>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</si>
  <si>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</si>
  <si>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</si>
  <si>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</si>
  <si>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</si>
  <si>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</si>
  <si>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</si>
  <si>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</si>
  <si>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</si>
  <si>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</si>
  <si>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</si>
  <si>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</si>
  <si>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</si>
  <si>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</si>
  <si>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</si>
  <si>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</si>
  <si>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</si>
  <si>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</si>
  <si>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</si>
  <si>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</si>
  <si>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</si>
  <si>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</si>
  <si>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</si>
  <si>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</si>
  <si>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</si>
  <si>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</si>
  <si>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</si>
  <si>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</si>
  <si>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</si>
  <si>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</si>
  <si>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</si>
  <si>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</si>
  <si>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</si>
  <si>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</si>
  <si>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</si>
  <si>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</si>
  <si>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</si>
  <si>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</si>
  <si>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</si>
  <si>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</si>
  <si>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</si>
  <si>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</si>
  <si>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</si>
  <si>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</si>
  <si>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</si>
  <si>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</si>
  <si>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</si>
  <si>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</si>
  <si>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</si>
  <si>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</si>
  <si>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</si>
  <si>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</si>
  <si>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</si>
  <si>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</si>
  <si>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</si>
  <si>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</si>
  <si>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</si>
  <si>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</si>
  <si>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</si>
  <si>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</si>
  <si>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</si>
  <si>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</si>
  <si>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</si>
  <si>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</si>
  <si>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</si>
  <si>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</si>
  <si>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</si>
  <si>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</si>
  <si>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</si>
  <si>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</si>
  <si>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</si>
  <si>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</si>
  <si>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</si>
  <si>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</si>
  <si>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</si>
  <si>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</si>
  <si>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</si>
  <si>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</si>
  <si>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</si>
  <si>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</si>
  <si>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</si>
  <si>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</si>
  <si>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</si>
  <si>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</si>
  <si>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</si>
  <si>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</si>
  <si>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</si>
  <si>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</si>
  <si>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</si>
  <si>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</si>
  <si>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</si>
  <si>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</si>
  <si>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</si>
  <si>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</si>
  <si>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</si>
  <si>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</si>
  <si>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</si>
  <si>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</si>
  <si>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</si>
  <si>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</si>
  <si>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</si>
  <si>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</si>
  <si>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</si>
  <si>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</si>
  <si>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</si>
  <si>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</si>
  <si>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</si>
  <si>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</si>
  <si>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</si>
  <si>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</si>
  <si>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</si>
  <si>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</si>
  <si>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</si>
  <si>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</si>
  <si>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</si>
  <si>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</si>
  <si>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</si>
  <si>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</si>
  <si>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</si>
  <si>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</si>
  <si>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</si>
  <si>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</si>
  <si>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</si>
  <si>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</si>
  <si>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</si>
  <si>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</si>
  <si>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</si>
  <si>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</si>
  <si>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</si>
  <si>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</si>
  <si>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</si>
  <si>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</si>
  <si>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</si>
  <si>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</si>
  <si>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</si>
  <si>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</si>
  <si>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</si>
  <si>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</si>
  <si>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</si>
  <si>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</si>
  <si>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</si>
  <si>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</si>
  <si>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</si>
  <si>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</si>
  <si>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</si>
  <si>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</si>
  <si>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</si>
  <si>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</si>
  <si>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</si>
  <si>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</si>
  <si>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</si>
  <si>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</si>
  <si>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</si>
  <si>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</si>
  <si>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</si>
  <si>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</si>
  <si>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</si>
  <si>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</si>
  <si>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</si>
  <si>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</si>
  <si>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</si>
  <si>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</si>
  <si>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</si>
  <si>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</si>
  <si>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</si>
  <si>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</si>
  <si>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</si>
  <si>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</si>
  <si>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</si>
  <si>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</si>
  <si>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</si>
  <si>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</si>
  <si>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</si>
  <si>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</si>
  <si>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</si>
  <si>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</si>
  <si>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</si>
  <si>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</si>
  <si>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</si>
  <si>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</si>
  <si>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</si>
  <si>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</si>
  <si>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</si>
  <si>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</si>
  <si>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</si>
  <si>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</si>
  <si>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</si>
  <si>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</si>
  <si>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</si>
  <si>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</si>
  <si>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</si>
  <si>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</si>
  <si>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</si>
  <si>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</si>
  <si>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</si>
  <si>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</si>
  <si>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</si>
  <si>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</si>
  <si>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</si>
  <si>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</si>
  <si>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</si>
  <si>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</si>
  <si>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</si>
  <si>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</si>
  <si>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</si>
  <si>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</si>
  <si>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</si>
  <si>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</si>
  <si>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</si>
  <si>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</si>
  <si>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</si>
  <si>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</si>
  <si>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</si>
  <si>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</si>
  <si>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</si>
  <si>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</si>
  <si>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</si>
  <si>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</si>
  <si>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</si>
  <si>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</si>
  <si>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</si>
  <si>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</si>
  <si>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</si>
  <si>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</si>
  <si>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</si>
  <si>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</si>
  <si>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</si>
  <si>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</si>
  <si>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</si>
  <si>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</si>
  <si>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</si>
  <si>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</si>
  <si>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</si>
  <si>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</si>
  <si>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</si>
  <si>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</si>
  <si>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</si>
  <si>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</si>
  <si>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</si>
  <si>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</si>
  <si>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</si>
  <si>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</si>
  <si>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</si>
  <si>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</si>
  <si>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</si>
  <si>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</si>
  <si>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</si>
  <si>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</si>
  <si>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</si>
  <si>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</si>
  <si>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</si>
  <si>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</si>
  <si>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</si>
  <si>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</si>
  <si>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</si>
  <si>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</si>
  <si>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</si>
  <si>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</si>
  <si>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</si>
  <si>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</si>
  <si>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</si>
  <si>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</si>
  <si>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</si>
  <si>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</si>
  <si>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</si>
  <si>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</si>
  <si>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</si>
  <si>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</si>
  <si>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</si>
  <si>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</si>
  <si>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</si>
  <si>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</si>
  <si>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</si>
  <si>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</si>
  <si>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</si>
  <si>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</si>
  <si>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</si>
  <si>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</si>
  <si>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</si>
  <si>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</si>
  <si>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</si>
  <si>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</si>
  <si>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</si>
  <si>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</si>
  <si>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</si>
  <si>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</si>
  <si>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</si>
  <si>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</si>
  <si>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</si>
  <si>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</si>
  <si>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</si>
  <si>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</si>
  <si>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</si>
  <si>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</si>
  <si>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</si>
  <si>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</si>
  <si>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</si>
  <si>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</si>
  <si>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</si>
  <si>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</si>
  <si>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</si>
  <si>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</si>
  <si>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</si>
  <si>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</si>
  <si>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</si>
  <si>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</si>
  <si>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</si>
  <si>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</si>
  <si>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</si>
  <si>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</si>
  <si>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</si>
  <si>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</si>
  <si>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</si>
  <si>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</si>
  <si>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</si>
  <si>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</si>
  <si>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</si>
  <si>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</si>
  <si>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</si>
  <si>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</si>
  <si>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</si>
  <si>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</si>
  <si>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</si>
  <si>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</si>
  <si>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</si>
  <si>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</si>
  <si>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</si>
  <si>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</si>
  <si>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</si>
  <si>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</si>
  <si>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</si>
  <si>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</si>
  <si>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</si>
  <si>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</si>
  <si>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</si>
  <si>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</si>
  <si>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</si>
  <si>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</si>
  <si>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</si>
  <si>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</si>
  <si>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</si>
  <si>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</si>
  <si>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</si>
  <si>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</si>
  <si>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</si>
  <si>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</si>
  <si>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</si>
  <si>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</si>
  <si>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</si>
  <si>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</si>
  <si>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</si>
  <si>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</si>
  <si>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</si>
  <si>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</si>
  <si>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</si>
  <si>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</si>
  <si>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</si>
  <si>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</si>
  <si>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</si>
  <si>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</si>
  <si>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</si>
  <si>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</si>
  <si>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</si>
  <si>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</si>
  <si>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</si>
  <si>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</si>
  <si>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</si>
  <si>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</si>
  <si>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</si>
  <si>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</si>
  <si>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</si>
  <si>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</si>
  <si>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</si>
  <si>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</si>
  <si>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</si>
  <si>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</si>
  <si>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</si>
  <si>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</si>
  <si>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</si>
  <si>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</si>
  <si>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</si>
  <si>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</si>
  <si>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</si>
  <si>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</si>
  <si>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</si>
  <si>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</si>
  <si>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</si>
  <si>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</si>
  <si>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</si>
  <si>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</si>
  <si>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</si>
  <si>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</si>
  <si>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</si>
  <si>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</si>
  <si>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</si>
  <si>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</si>
  <si>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</si>
  <si>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</si>
  <si>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</si>
  <si>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</si>
  <si>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</si>
  <si>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</si>
  <si>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</si>
  <si>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</si>
  <si>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</si>
  <si>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</si>
  <si>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</si>
  <si>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</si>
  <si>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</si>
  <si>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</si>
  <si>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</si>
  <si>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</si>
  <si>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</si>
  <si>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</si>
  <si>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</si>
  <si>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</si>
  <si>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</si>
  <si>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</si>
  <si>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</si>
  <si>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</si>
  <si>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</si>
  <si>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</si>
  <si>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</si>
  <si>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</si>
  <si>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</si>
  <si>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</si>
  <si>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</si>
  <si>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</si>
  <si>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</si>
  <si>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</si>
  <si>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</si>
  <si>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</si>
  <si>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</si>
  <si>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</si>
  <si>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</si>
  <si>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</si>
  <si>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</si>
  <si>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</si>
  <si>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</si>
  <si>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</si>
  <si>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</si>
  <si>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</si>
  <si>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</si>
  <si>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</si>
  <si>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</si>
  <si>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</si>
  <si>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</si>
  <si>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</si>
  <si>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</si>
  <si>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</si>
  <si>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</si>
  <si>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</si>
  <si>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</si>
  <si>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</si>
  <si>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</si>
  <si>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</si>
  <si>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</si>
  <si>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</si>
  <si>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</si>
  <si>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</si>
  <si>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</si>
  <si>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</si>
  <si>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</si>
  <si>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</si>
  <si>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</si>
  <si>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</si>
  <si>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</si>
  <si>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</si>
  <si>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</si>
  <si>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</si>
  <si>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</si>
  <si>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</si>
  <si>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</si>
  <si>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</si>
  <si>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</si>
  <si>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</si>
  <si>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</si>
  <si>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</si>
  <si>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</si>
  <si>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</si>
  <si>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</si>
  <si>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</si>
  <si>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</si>
  <si>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</si>
  <si>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</si>
  <si>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</si>
  <si>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</si>
  <si>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</si>
  <si>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</si>
  <si>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</si>
  <si>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</si>
  <si>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</si>
  <si>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</si>
  <si>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</si>
  <si>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</si>
  <si>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</si>
  <si>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</si>
  <si>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</si>
  <si>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</si>
  <si>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</si>
  <si>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</si>
  <si>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</si>
  <si>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</si>
  <si>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</si>
  <si>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</si>
  <si>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</si>
  <si>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</si>
  <si>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</si>
  <si>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</si>
  <si>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</si>
  <si>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</si>
  <si>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</si>
  <si>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</si>
  <si>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</si>
  <si>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</si>
  <si>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</si>
  <si>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</si>
  <si>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</si>
  <si>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</si>
  <si>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</si>
  <si>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</si>
  <si>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</si>
  <si>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</si>
  <si>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</si>
  <si>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</si>
  <si>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</si>
  <si>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</si>
  <si>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</si>
  <si>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</si>
  <si>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</si>
  <si>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</si>
  <si>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</si>
  <si>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</si>
  <si>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</si>
  <si>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</si>
  <si>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</si>
  <si>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</si>
  <si>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</si>
  <si>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</si>
  <si>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</si>
  <si>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</si>
  <si>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</si>
  <si>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</si>
  <si>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</si>
  <si>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</si>
  <si>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</si>
  <si>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</si>
  <si>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</si>
  <si>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</si>
  <si>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</si>
  <si>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</si>
  <si>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</si>
  <si>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</si>
  <si>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</si>
  <si>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</si>
  <si>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</si>
  <si>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</si>
  <si>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</si>
  <si>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</si>
  <si>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</si>
  <si>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</si>
  <si>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</si>
  <si>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</si>
  <si>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</si>
  <si>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</si>
  <si>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</si>
  <si>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</si>
  <si>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</si>
  <si>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</si>
  <si>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</si>
  <si>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</si>
  <si>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</si>
  <si>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</si>
  <si>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</si>
  <si>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</si>
  <si>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</si>
  <si>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</si>
  <si>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</si>
  <si>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</si>
  <si>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</si>
  <si>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</si>
  <si>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</si>
  <si>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</si>
  <si>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</si>
  <si>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</si>
  <si>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</si>
  <si>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</si>
  <si>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</si>
  <si>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</si>
  <si>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</si>
  <si>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</si>
  <si>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</si>
  <si>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</si>
  <si>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</si>
  <si>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</si>
  <si>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</si>
  <si>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</si>
  <si>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</si>
  <si>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</si>
  <si>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</si>
  <si>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</si>
  <si>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</si>
  <si>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</si>
  <si>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</si>
  <si>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</si>
  <si>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</si>
  <si>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</si>
  <si>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</si>
  <si>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</si>
  <si>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</si>
  <si>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</si>
  <si>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</si>
  <si>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</si>
  <si>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</si>
  <si>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</si>
  <si>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</si>
  <si>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</si>
  <si>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</si>
  <si>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</si>
  <si>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</si>
  <si>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</si>
  <si>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</si>
  <si>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</si>
  <si>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</si>
  <si>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</si>
  <si>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</si>
  <si>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</si>
  <si>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</si>
  <si>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</si>
  <si>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</si>
  <si>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</si>
  <si>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</si>
  <si>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</si>
  <si>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</si>
  <si>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</si>
  <si>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</si>
  <si>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</si>
  <si>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</si>
  <si>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</si>
  <si>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</si>
  <si>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</si>
  <si>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</si>
  <si>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</si>
  <si>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</si>
  <si>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</si>
  <si>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</si>
  <si>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</si>
  <si>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</si>
  <si>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</si>
  <si>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</si>
  <si>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</si>
  <si>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</si>
  <si>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</si>
  <si>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</si>
  <si>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</si>
  <si>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</si>
  <si>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</si>
  <si>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</si>
  <si>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</si>
  <si>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</si>
  <si>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</si>
  <si>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</si>
  <si>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</si>
  <si>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</si>
  <si>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</si>
  <si>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</si>
  <si>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</si>
  <si>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</si>
  <si>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</si>
  <si>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</si>
  <si>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</si>
  <si>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</si>
  <si>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</si>
  <si>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</si>
  <si>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</si>
  <si>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</si>
  <si>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</si>
  <si>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</si>
  <si>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</si>
  <si>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</si>
  <si>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</si>
  <si>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</si>
  <si>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</si>
  <si>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</si>
  <si>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</si>
  <si>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</si>
  <si>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</si>
  <si>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</si>
  <si>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</si>
  <si>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</si>
  <si>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</si>
  <si>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</si>
  <si>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</si>
  <si>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</si>
  <si>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</si>
  <si>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</si>
  <si>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</si>
  <si>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</si>
  <si>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</si>
  <si>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</si>
  <si>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</si>
  <si>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</si>
  <si>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</si>
  <si>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</si>
  <si>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</si>
  <si>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</si>
  <si>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</si>
  <si>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</si>
  <si>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</si>
  <si>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</si>
  <si>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</si>
  <si>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</si>
  <si>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</si>
  <si>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</si>
  <si>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</si>
  <si>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</si>
  <si>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</si>
  <si>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</si>
  <si>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</si>
  <si>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</si>
  <si>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</si>
  <si>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</si>
  <si>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</si>
  <si>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</si>
  <si>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</si>
  <si>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</si>
  <si>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</si>
  <si>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</si>
  <si>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</si>
  <si>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</si>
  <si>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</si>
  <si>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</si>
  <si>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</si>
  <si>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</si>
  <si>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</si>
  <si>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</si>
  <si>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</si>
  <si>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</si>
  <si>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</si>
  <si>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</si>
  <si>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</si>
  <si>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</si>
  <si>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</si>
  <si>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</si>
  <si>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</si>
  <si>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</si>
  <si>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</si>
  <si>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</si>
  <si>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</si>
  <si>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</si>
  <si>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</si>
  <si>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</si>
  <si>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</si>
  <si>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</si>
  <si>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</si>
  <si>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</si>
  <si>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</si>
  <si>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</si>
  <si>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</si>
  <si>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</si>
  <si>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</si>
  <si>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</si>
  <si>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</si>
  <si>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</si>
  <si>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</si>
  <si>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</si>
  <si>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</si>
  <si>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</si>
  <si>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</si>
  <si>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</si>
  <si>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</si>
  <si>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</si>
  <si>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</si>
  <si>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</si>
  <si>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</si>
  <si>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</si>
  <si>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</si>
  <si>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</si>
  <si>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</si>
  <si>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</si>
  <si>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</si>
  <si>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</si>
  <si>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</si>
  <si>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</si>
  <si>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</si>
  <si>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</si>
  <si>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</si>
  <si>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</si>
  <si>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</si>
  <si>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</si>
  <si>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</si>
  <si>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</si>
  <si>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</si>
  <si>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</si>
  <si>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</si>
  <si>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</si>
  <si>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</si>
  <si>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</si>
  <si>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</si>
  <si>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</si>
  <si>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</si>
  <si>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</si>
  <si>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</si>
  <si>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</si>
  <si>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</si>
  <si>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</si>
  <si>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</si>
  <si>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</si>
  <si>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</si>
  <si>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</si>
  <si>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</si>
  <si>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</si>
  <si>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</si>
  <si>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</si>
  <si>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</si>
  <si>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</si>
  <si>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</si>
  <si>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</si>
  <si>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</si>
  <si>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</si>
  <si>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</si>
  <si>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</si>
  <si>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</si>
  <si>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</si>
  <si>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</si>
  <si>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</si>
  <si>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</si>
  <si>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</si>
  <si>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</si>
  <si>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</si>
  <si>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</si>
  <si>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</si>
  <si>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</si>
  <si>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</si>
  <si>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</si>
  <si>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</si>
  <si>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</si>
  <si>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</si>
  <si>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</si>
  <si>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</si>
  <si>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</si>
  <si>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</si>
  <si>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</si>
  <si>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</si>
  <si>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</si>
  <si>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</si>
  <si>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</si>
  <si>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</si>
  <si>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</si>
  <si>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</si>
  <si>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</si>
  <si>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</si>
  <si>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</si>
  <si>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</si>
  <si>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</si>
  <si>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</si>
  <si>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</si>
  <si>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</si>
  <si>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</si>
  <si>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</si>
  <si>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</si>
  <si>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</si>
  <si>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</si>
  <si>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</si>
  <si>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</si>
  <si>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</si>
  <si>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</si>
  <si>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</si>
  <si>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</si>
  <si>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</si>
  <si>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</si>
  <si>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</si>
  <si>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</si>
  <si>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</si>
  <si>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</si>
  <si>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</si>
  <si>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</si>
  <si>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</si>
  <si>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</si>
  <si>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</si>
  <si>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</si>
  <si>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</si>
  <si>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</si>
  <si>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</si>
  <si>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</si>
  <si>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</si>
  <si>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</si>
  <si>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</si>
  <si>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</si>
  <si>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</si>
  <si>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</si>
  <si>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</si>
  <si>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</si>
  <si>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</si>
  <si>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</si>
  <si>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</si>
  <si>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</si>
  <si>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</si>
  <si>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</si>
  <si>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</si>
  <si>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</si>
  <si>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</si>
  <si>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</si>
  <si>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</si>
  <si>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</si>
  <si>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</si>
  <si>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</si>
  <si>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</si>
  <si>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</si>
  <si>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</si>
  <si>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</si>
  <si>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</si>
  <si>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</si>
  <si>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</si>
  <si>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</si>
  <si>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</si>
  <si>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</si>
  <si>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</si>
  <si>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</si>
  <si>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</si>
  <si>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</si>
  <si>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</si>
  <si>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</si>
  <si>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</si>
  <si>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</si>
  <si>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</si>
  <si>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</si>
  <si>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</si>
  <si>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</si>
  <si>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</si>
  <si>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</si>
  <si>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</si>
  <si>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</si>
  <si>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</si>
  <si>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</si>
  <si>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</si>
  <si>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</si>
  <si>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</si>
  <si>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</si>
  <si>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</si>
  <si>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</si>
  <si>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</si>
  <si>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</si>
  <si>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</si>
  <si>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</si>
  <si>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</si>
  <si>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</si>
  <si>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</si>
  <si>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</si>
  <si>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</si>
  <si>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</si>
  <si>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</si>
  <si>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</si>
  <si>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</si>
  <si>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</si>
  <si>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</si>
  <si>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</si>
  <si>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</si>
  <si>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</si>
  <si>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</si>
  <si>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</si>
  <si>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</si>
  <si>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</si>
  <si>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</si>
  <si>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</si>
  <si>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</si>
  <si>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</si>
  <si>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</si>
  <si>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</si>
  <si>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</si>
  <si>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</si>
  <si>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</si>
  <si>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</si>
  <si>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</si>
  <si>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</si>
  <si>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</si>
  <si>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</si>
  <si>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</si>
  <si>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</si>
  <si>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</si>
  <si>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</si>
  <si>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</si>
  <si>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</si>
  <si>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</si>
  <si>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</si>
  <si>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</si>
  <si>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</si>
  <si>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</si>
  <si>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</si>
  <si>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</si>
  <si>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</si>
  <si>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</si>
  <si>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</si>
  <si>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</si>
  <si>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</si>
  <si>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</si>
  <si>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</si>
  <si>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</si>
  <si>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</si>
  <si>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</si>
  <si>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</si>
  <si>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</si>
  <si>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</si>
  <si>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</si>
  <si>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</si>
  <si>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</si>
  <si>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</si>
  <si>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</si>
  <si>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</si>
  <si>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</si>
  <si>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</si>
  <si>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</si>
  <si>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</si>
  <si>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</si>
  <si>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</si>
  <si>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</si>
  <si>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</si>
  <si>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</si>
  <si>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</si>
  <si>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</si>
  <si>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</si>
  <si>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</si>
  <si>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</si>
  <si>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</si>
  <si>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</si>
  <si>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</si>
  <si>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</si>
  <si>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</si>
  <si>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</si>
  <si>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</si>
  <si>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</si>
  <si>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</si>
  <si>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</si>
  <si>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</si>
  <si>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</si>
  <si>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</si>
  <si>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</si>
  <si>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</si>
  <si>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</si>
  <si>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</si>
  <si>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</si>
  <si>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</si>
  <si>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</si>
  <si>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</si>
  <si>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</si>
  <si>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</si>
  <si>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</si>
  <si>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</si>
  <si>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</si>
  <si>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</si>
  <si>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</si>
  <si>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</si>
  <si>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</si>
  <si>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</si>
  <si>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</si>
  <si>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</si>
  <si>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</si>
  <si>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</si>
  <si>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</si>
  <si>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</si>
  <si>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</si>
  <si>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</si>
  <si>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</si>
  <si>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</si>
  <si>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</si>
  <si>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</si>
  <si>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</si>
  <si>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</si>
  <si>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</si>
  <si>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</si>
  <si>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</si>
  <si>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</si>
  <si>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</si>
  <si>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</si>
  <si>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</si>
  <si>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</si>
  <si>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</si>
  <si>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</si>
  <si>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</si>
  <si>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</si>
  <si>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</si>
  <si>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</si>
  <si>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</si>
  <si>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</si>
  <si>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</si>
  <si>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</si>
  <si>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</si>
  <si>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</si>
  <si>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</si>
  <si>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</si>
  <si>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</si>
  <si>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</si>
  <si>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</si>
  <si>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</si>
  <si>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</si>
  <si>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</si>
  <si>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</si>
  <si>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</si>
  <si>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</si>
  <si>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</si>
  <si>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</si>
  <si>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</si>
  <si>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</si>
  <si>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</si>
  <si>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</si>
  <si>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</si>
  <si>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</si>
  <si>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</si>
  <si>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</si>
  <si>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</si>
  <si>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</si>
  <si>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</si>
  <si>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</si>
  <si>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</si>
  <si>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</si>
  <si>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</si>
  <si>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</si>
  <si>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</si>
  <si>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</si>
  <si>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</si>
  <si>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</si>
  <si>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</si>
  <si>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</si>
  <si>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</si>
  <si>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</si>
  <si>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</si>
  <si>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</si>
  <si>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</si>
  <si>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</si>
  <si>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</si>
  <si>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</si>
  <si>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</si>
  <si>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</si>
  <si>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</si>
  <si>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</si>
  <si>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</si>
  <si>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</si>
  <si>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</si>
  <si>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</si>
  <si>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</si>
  <si>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</si>
  <si>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</si>
  <si>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</si>
  <si>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</si>
  <si>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</si>
  <si>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</si>
  <si>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</si>
  <si>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</si>
  <si>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</si>
  <si>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</si>
  <si>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</si>
  <si>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</si>
  <si>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</si>
  <si>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</si>
  <si>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</si>
  <si>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</si>
  <si>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</si>
  <si>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</si>
  <si>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</si>
  <si>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</si>
  <si>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</si>
  <si>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</si>
  <si>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</si>
  <si>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</si>
  <si>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</si>
  <si>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</si>
  <si>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</si>
  <si>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</si>
  <si>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</si>
  <si>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</si>
  <si>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</si>
  <si>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</si>
  <si>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</si>
  <si>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</si>
  <si>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</si>
  <si>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</si>
  <si>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</si>
  <si>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</si>
  <si>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</si>
  <si>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</si>
  <si>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</si>
  <si>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</si>
  <si>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</si>
  <si>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</si>
  <si>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</si>
  <si>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</si>
  <si>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</si>
  <si>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</si>
  <si>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</si>
  <si>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</si>
  <si>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</si>
  <si>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</si>
  <si>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</si>
  <si>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</si>
  <si>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</si>
  <si>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</si>
  <si>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</si>
  <si>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</si>
  <si>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</si>
  <si>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</si>
  <si>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</si>
  <si>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</si>
  <si>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</si>
  <si>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</si>
  <si>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</si>
  <si>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</si>
  <si>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</si>
  <si>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</si>
  <si>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</si>
  <si>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</si>
  <si>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</si>
  <si>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</si>
  <si>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</si>
  <si>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</si>
  <si>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</si>
  <si>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</si>
  <si>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</si>
  <si>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</si>
  <si>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</si>
  <si>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</si>
  <si>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</si>
  <si>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</si>
  <si>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</si>
  <si>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</si>
  <si>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</si>
  <si>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</si>
  <si>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</si>
  <si>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</si>
  <si>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</si>
  <si>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</si>
  <si>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</si>
  <si>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</si>
  <si>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</si>
  <si>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</si>
  <si>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</si>
  <si>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</si>
  <si>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</si>
  <si>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</si>
  <si>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</si>
  <si>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</si>
  <si>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</si>
  <si>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</si>
  <si>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</si>
  <si>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</si>
  <si>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</si>
  <si>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</si>
  <si>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</si>
  <si>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</si>
  <si>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</si>
  <si>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</si>
  <si>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</si>
  <si>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</si>
  <si>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</si>
  <si>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</si>
  <si>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</si>
  <si>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</si>
  <si>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</si>
  <si>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</si>
  <si>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</si>
  <si>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</si>
  <si>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</si>
  <si>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</si>
  <si>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</si>
  <si>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</si>
  <si>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</si>
  <si>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</si>
  <si>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</si>
  <si>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</si>
  <si>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</si>
  <si>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</si>
  <si>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</si>
  <si>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</si>
  <si>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</si>
  <si>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</si>
  <si>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</si>
  <si>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</si>
  <si>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</si>
  <si>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</si>
  <si>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</si>
  <si>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</si>
  <si>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</si>
  <si>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</si>
  <si>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</si>
  <si>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</si>
  <si>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</si>
  <si>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</si>
  <si>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</si>
  <si>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</si>
  <si>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</si>
  <si>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</si>
  <si>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</si>
  <si>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</si>
  <si>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</si>
  <si>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</si>
  <si>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</si>
  <si>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</si>
  <si>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</si>
  <si>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</si>
  <si>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</si>
  <si>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</si>
  <si>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</si>
  <si>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</si>
  <si>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</si>
  <si>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</si>
  <si>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</si>
  <si>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</si>
  <si>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</si>
  <si>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</si>
  <si>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</si>
  <si>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</si>
  <si>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</si>
  <si>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</si>
  <si>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</si>
  <si>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</si>
  <si>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</si>
  <si>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</si>
  <si>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</si>
  <si>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</si>
  <si>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</si>
  <si>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</si>
  <si>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</si>
  <si>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</si>
  <si>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</si>
  <si>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</si>
  <si>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</si>
  <si>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</si>
  <si>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</si>
  <si>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</si>
  <si>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</si>
  <si>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</si>
  <si>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</si>
  <si>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</si>
  <si>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</si>
  <si>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</si>
  <si>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</si>
  <si>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</si>
  <si>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</si>
  <si>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</si>
  <si>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</si>
  <si>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</si>
  <si>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</si>
  <si>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</si>
  <si>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</si>
  <si>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</si>
  <si>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</si>
  <si>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</si>
  <si>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</si>
  <si>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</si>
  <si>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</si>
  <si>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</si>
  <si>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</si>
  <si>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</si>
  <si>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</si>
  <si>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</si>
  <si>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</si>
  <si>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</si>
  <si>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</si>
  <si>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</si>
  <si>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</si>
  <si>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</si>
  <si>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</si>
  <si>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</si>
  <si>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</si>
  <si>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</si>
  <si>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</si>
  <si>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</si>
  <si>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</si>
  <si>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</si>
  <si>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</si>
  <si>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</si>
  <si>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</si>
  <si>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</si>
  <si>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</si>
  <si>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</si>
  <si>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</si>
  <si>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</si>
  <si>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</si>
  <si>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</si>
  <si>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</si>
  <si>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</si>
  <si>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</si>
  <si>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</si>
  <si>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</si>
  <si>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</si>
  <si>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</si>
  <si>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</si>
  <si>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</si>
  <si>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</si>
  <si>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</si>
  <si>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</si>
  <si>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</si>
  <si>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</si>
  <si>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</si>
  <si>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</si>
  <si>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</si>
  <si>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</si>
  <si>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</si>
  <si>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</si>
  <si>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</si>
  <si>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</si>
  <si>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</si>
  <si>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</si>
  <si>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</si>
  <si>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</si>
  <si>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</si>
  <si>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</si>
  <si>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</si>
  <si>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</si>
  <si>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</si>
  <si>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</si>
  <si>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</si>
  <si>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</si>
  <si>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</si>
  <si>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</si>
  <si>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</si>
  <si>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</si>
  <si>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</si>
  <si>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</si>
  <si>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</si>
  <si>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</si>
  <si>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</si>
  <si>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</si>
  <si>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</si>
  <si>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</si>
  <si>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</si>
  <si>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</si>
  <si>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</si>
  <si>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</si>
  <si>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</si>
  <si>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</si>
  <si>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</si>
  <si>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</si>
  <si>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</si>
  <si>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</si>
  <si>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</si>
  <si>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</si>
  <si>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</si>
  <si>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</si>
  <si>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</si>
  <si>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</si>
  <si>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</si>
  <si>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</si>
  <si>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</si>
  <si>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</si>
  <si>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</si>
  <si>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</si>
  <si>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</si>
  <si>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</si>
  <si>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</si>
  <si>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</si>
  <si>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</si>
  <si>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</si>
  <si>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</si>
  <si>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</si>
  <si>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</si>
  <si>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</si>
  <si>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</si>
  <si>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</si>
  <si>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</si>
  <si>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</si>
  <si>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</si>
  <si>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</si>
  <si>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</si>
  <si>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</si>
  <si>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</si>
  <si>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</si>
  <si>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</si>
  <si>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</si>
  <si>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</si>
  <si>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</si>
  <si>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</si>
  <si>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</si>
  <si>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</si>
  <si>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</si>
  <si>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</si>
  <si>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</si>
  <si>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</si>
  <si>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</si>
  <si>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</si>
  <si>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</si>
  <si>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</si>
  <si>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</si>
  <si>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</si>
  <si>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</si>
  <si>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</si>
  <si>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</si>
  <si>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</si>
  <si>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</si>
  <si>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</si>
  <si>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</si>
  <si>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</si>
  <si>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</si>
  <si>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</si>
  <si>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</si>
  <si>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</si>
  <si>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</si>
  <si>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</si>
  <si>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</si>
  <si>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</si>
  <si>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</si>
  <si>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</si>
  <si>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</si>
  <si>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</si>
  <si>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</si>
  <si>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</si>
  <si>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</si>
  <si>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</si>
  <si>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</si>
  <si>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</si>
  <si>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</si>
  <si>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</si>
  <si>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</si>
  <si>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</si>
  <si>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</si>
  <si>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</si>
  <si>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</si>
  <si>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</si>
  <si>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</si>
  <si>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</si>
  <si>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</si>
  <si>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</si>
  <si>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</si>
  <si>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</si>
  <si>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</si>
  <si>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</si>
  <si>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</si>
  <si>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</si>
  <si>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</si>
  <si>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</si>
  <si>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</si>
  <si>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</si>
  <si>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</si>
  <si>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</si>
  <si>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</si>
  <si>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</si>
  <si>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</si>
  <si>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</si>
  <si>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</si>
  <si>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</si>
  <si>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</si>
  <si>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</si>
  <si>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</si>
  <si>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</si>
  <si>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</si>
  <si>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</si>
  <si>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</si>
  <si>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</si>
  <si>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</si>
  <si>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</si>
  <si>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</si>
  <si>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</si>
  <si>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</si>
  <si>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</si>
  <si>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</si>
  <si>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</si>
  <si>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</si>
  <si>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</si>
  <si>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</si>
  <si>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</si>
  <si>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</si>
  <si>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</si>
  <si>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</si>
  <si>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</si>
  <si>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</si>
  <si>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</si>
  <si>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</si>
  <si>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</si>
  <si>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</si>
  <si>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</si>
  <si>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</si>
  <si>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</si>
  <si>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</si>
  <si>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</si>
  <si>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</si>
  <si>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</si>
  <si>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</si>
  <si>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</si>
  <si>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</si>
  <si>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</si>
  <si>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</si>
  <si>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</si>
  <si>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</si>
  <si>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</si>
  <si>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</si>
  <si>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</si>
  <si>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</si>
  <si>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</si>
  <si>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</si>
  <si>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</si>
  <si>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</si>
  <si>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</si>
  <si>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</si>
  <si>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</si>
  <si>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</si>
  <si>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</si>
  <si>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</si>
  <si>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</si>
  <si>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</si>
  <si>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</si>
  <si>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</si>
  <si>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</si>
  <si>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</si>
  <si>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</si>
  <si>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</si>
  <si>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</si>
  <si>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</si>
  <si>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</si>
  <si>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</si>
  <si>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</si>
  <si>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</si>
  <si>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</si>
  <si>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</si>
  <si>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</si>
  <si>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</si>
  <si>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</si>
  <si>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</si>
  <si>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</si>
  <si>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</si>
  <si>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</si>
  <si>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</si>
  <si>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</si>
  <si>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</si>
  <si>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</si>
  <si>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</si>
  <si>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</si>
  <si>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</si>
  <si>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</si>
  <si>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</si>
  <si>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</si>
  <si>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</si>
  <si>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</si>
  <si>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</si>
  <si>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</si>
  <si>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</si>
  <si>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</si>
  <si>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</si>
  <si>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</si>
  <si>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</si>
  <si>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</si>
  <si>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</si>
  <si>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</si>
  <si>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</si>
  <si>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</si>
  <si>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</si>
  <si>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</si>
  <si>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</si>
  <si>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</si>
  <si>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</si>
  <si>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</si>
  <si>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</si>
  <si>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</si>
  <si>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</si>
  <si>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</si>
  <si>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</si>
  <si>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</si>
  <si>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</si>
  <si>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</si>
  <si>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</si>
  <si>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</si>
  <si>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</si>
  <si>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</si>
  <si>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</si>
  <si>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</si>
  <si>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</si>
  <si>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</si>
  <si>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</si>
  <si>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</si>
  <si>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</si>
  <si>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</si>
  <si>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</si>
  <si>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</si>
  <si>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</si>
  <si>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</si>
  <si>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</si>
  <si>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</si>
  <si>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</si>
  <si>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</si>
  <si>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</si>
  <si>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</si>
  <si>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</si>
  <si>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</si>
  <si>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</si>
  <si>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</si>
  <si>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</si>
  <si>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</si>
  <si>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</si>
  <si>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</si>
  <si>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</si>
  <si>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</si>
  <si>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</si>
  <si>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</si>
  <si>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</si>
  <si>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</si>
  <si>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</si>
  <si>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</si>
  <si>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</si>
  <si>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</si>
  <si>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</si>
  <si>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</si>
  <si>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</si>
  <si>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</si>
  <si>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</si>
  <si>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</si>
  <si>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</si>
  <si>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</si>
  <si>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</si>
  <si>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</si>
  <si>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</si>
  <si>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</si>
  <si>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</si>
  <si>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</si>
  <si>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</si>
  <si>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</si>
  <si>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</si>
  <si>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</si>
  <si>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</si>
  <si>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</si>
  <si>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</si>
  <si>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</si>
  <si>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PCM-20251111-00001626</t>
  </si>
  <si>
    <t>Restored by PG</t>
  </si>
  <si>
    <t xml:space="preserve"> PCM-20250215-00000830 </t>
  </si>
  <si>
    <t>LTE site still down and  site located in aramco area access issue need special permission</t>
  </si>
  <si>
    <t>PCM-20251111-00001971</t>
  </si>
  <si>
    <t>90 MIN</t>
  </si>
  <si>
    <t>PCM-20251111-00001982</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</si>
  <si>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</si>
  <si>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</si>
  <si>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</si>
  <si>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</si>
  <si>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</si>
  <si>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</si>
  <si>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</si>
  <si>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</si>
  <si>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</si>
  <si>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PCM-20251111-00001523</t>
  </si>
  <si>
    <t>Site has limited access at night time due located in USF Area</t>
  </si>
  <si>
    <t>PCM-20251111-00001857</t>
  </si>
  <si>
    <t>access night Located in deep desert will check in early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</si>
</sst>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 totalsRowShown="0" headerRowDxfId="157" dataDxfId="156" headerRowBorderDxfId="154" tableBorderDxfId="155" totalsRowBorderDxfId="153">
  <autoFilter ref="A1:CJ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 totalsRowShown="0" headerRowDxfId="48" dataDxfId="47" headerRowBorderDxfId="45" tableBorderDxfId="46" totalsRowBorderDxfId="44">
  <autoFilter ref="A1:L5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2" totalsRowShown="0" headerRowDxfId="31" dataDxfId="30" headerRowBorderDxfId="28" tableBorderDxfId="29">
  <autoFilter ref="A1:L2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tabSelected="1" workbookViewId="0">
      <selection activeCell="D8" sqref="D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309.98632465277478</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3" ca="1" si="0">IFERROR(NOW()-F3,"")</f>
        <v>45972.934750578701</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45972.934750578701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45972.934750578701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45972.934750578701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45972.934750578701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45972.934750578701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45972.934750578701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45972.934750578701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45972.934750578701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45972.934750578701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45972.934750578701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45972.934750578701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45972.934750578701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45972.934750578701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45972.934750578701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45972.934750578701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45972.934750578701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45972.934750578701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45972.934750578701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45972.934750578701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45972.934750578701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45972.934750578701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45972.934750578701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45972.934750578701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45972.934750578701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45972.934750578701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45972.934750578701</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45972.934750578701</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45972.934750578701</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45972.934750578701</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45972.934750578701</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ref="G34:G65" ca="1" si="1">IFERROR(NOW()-F34,"")</f>
        <v>45972.934750578701</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45972.934750578701</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45972.934750578701</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45972.934750578701</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45972.934750578701</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45972.934750578701</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45972.934750578701</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45972.934750578701</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45972.934750578701</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45972.934750578701</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45972.934750578701</v>
      </c>
      <c r="H44" s="111"/>
      <c r="I44" s="109" t="str">
        <f>IFERROR(VLOOKUP(D44,DB!A:F,6,0),"")</f>
        <v/>
      </c>
      <c r="J44" s="109" t="str">
        <f>IFERROR(VLOOKUP(D44,DB!A:G,7,0),"")</f>
        <v/>
      </c>
      <c r="K44" s="113"/>
      <c r="L44" s="114" t="str">
        <f>IFERROR(VLOOKUP(D44,DB!A:I,9,0),"")</f>
        <v/>
      </c>
    </row>
    <row r="45" spans="1:12" ht="15" customHeight="1">
      <c r="A45" s="117"/>
      <c r="B45" s="118" t="str">
        <f>IFERROR(VLOOKUP(D45,DB!A:K,11,0),"")</f>
        <v/>
      </c>
      <c r="C45" s="118"/>
      <c r="D45" s="118"/>
      <c r="E45" s="119"/>
      <c r="F45" s="120"/>
      <c r="G45" s="121">
        <f t="shared" ca="1" si="1"/>
        <v>45972.934750578701</v>
      </c>
      <c r="H45" s="120"/>
      <c r="I45" s="118" t="str">
        <f>IFERROR(VLOOKUP(D45,DB!A:F,6,0),"")</f>
        <v/>
      </c>
      <c r="J45" s="118" t="str">
        <f>IFERROR(VLOOKUP(D45,DB!A:G,7,0),"")</f>
        <v/>
      </c>
      <c r="K45" s="122"/>
      <c r="L45" s="123" t="str">
        <f>IFERROR(VLOOKUP(D45,DB!A:I,9,0),"")</f>
        <v/>
      </c>
    </row>
  </sheetData>
  <customSheetViews>
    <customSheetView guid="{F6042A99-DD27-4453-835D-0834D95730CC}" filter="1" showAutoFilter="1">
      <pageMargins left="0" right="0" top="0" bottom="0" header="0" footer="0"/>
      <autoFilter ref="B1:M1" xr:uid="{22DD6A5C-B412-4893-A3A8-C34D2253EF5E}"/>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147.93491261573945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15981</v>
      </c>
      <c r="E4" s="85" t="s">
        <v>39021</v>
      </c>
      <c r="F4" s="104">
        <v>45972.788761574076</v>
      </c>
      <c r="G4" s="105">
        <f t="shared" ref="G4:G15" ca="1" si="1">IFERROR(NOW()-F4,"-")</f>
        <v>0.14598900462442543</v>
      </c>
      <c r="H4" s="104">
        <v>45972.788761574076</v>
      </c>
      <c r="I4" s="18" t="str">
        <f>IFERROR(VLOOKUP(D4,DB!A:F,6,0),"")</f>
        <v>Generator-SG</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45972.934750578701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45972.934750578701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45972.934750578701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45972.934750578701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45972.934750578701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45972.934750578701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45972.934750578701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45972.934750578701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45972.934750578701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45972.934750578701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45972.934750578701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ref="G16:G47" ca="1" si="2">IFERROR(NOW()-F16,"-")</f>
        <v>45972.934750578701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45972.934750578701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45972.934750578701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45972.934750578701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2"/>
        <v>45972.934750578701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2"/>
        <v>45972.934750578701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27"/>
      <c r="B22" s="128" t="str">
        <f>IFERROR(VLOOKUP(D22,DB!A:K,11,0),"")</f>
        <v/>
      </c>
      <c r="C22" s="128"/>
      <c r="D22" s="128"/>
      <c r="E22" s="129"/>
      <c r="F22" s="130"/>
      <c r="G22" s="131">
        <f t="shared" ca="1" si="2"/>
        <v>45972.934750578701</v>
      </c>
      <c r="H22" s="130"/>
      <c r="I22" s="128" t="str">
        <f>IFERROR(VLOOKUP(D22,DB!A:F,6,0),"")</f>
        <v/>
      </c>
      <c r="J22" s="128" t="str">
        <f>IFERROR(VLOOKUP(D22,DB!A:G,7,0),"")</f>
        <v/>
      </c>
      <c r="K22" s="132"/>
      <c r="L22" s="128" t="str">
        <f>IFERROR(VLOOKUP(D22,DB!A:I,9,0),"")</f>
        <v/>
      </c>
      <c r="M22" s="128"/>
      <c r="N22" s="128"/>
      <c r="O22" s="128"/>
      <c r="P22" s="128"/>
      <c r="Q22" s="128"/>
      <c r="R22" s="128"/>
      <c r="S22" s="128"/>
      <c r="T22" s="128"/>
      <c r="U22" s="128"/>
      <c r="V22" s="128"/>
      <c r="W22" s="128"/>
      <c r="X22" s="128"/>
      <c r="Y22" s="128"/>
      <c r="Z22" s="128"/>
      <c r="AA22" s="128"/>
      <c r="AB22" s="128"/>
      <c r="AC22" s="128"/>
      <c r="AD22" s="128"/>
      <c r="AE22" s="128"/>
      <c r="AF22" s="128"/>
      <c r="AG22" s="128"/>
      <c r="AH22" s="128"/>
      <c r="AI22" s="128"/>
      <c r="AJ22" s="128"/>
      <c r="AK22" s="128"/>
      <c r="AL22" s="128"/>
      <c r="AM22" s="128"/>
      <c r="AN22" s="128"/>
      <c r="AO22" s="128"/>
      <c r="AP22" s="128"/>
      <c r="AQ22" s="128"/>
      <c r="AR22" s="128"/>
      <c r="AS22" s="128"/>
      <c r="AT22" s="128"/>
      <c r="AU22" s="128"/>
      <c r="AV22" s="128"/>
      <c r="AW22" s="128"/>
      <c r="AX22" s="128"/>
      <c r="AY22" s="128"/>
      <c r="AZ22" s="128"/>
      <c r="BA22" s="128"/>
      <c r="BB22" s="128"/>
      <c r="BC22" s="128"/>
      <c r="BD22" s="128"/>
      <c r="BE22" s="128"/>
      <c r="BF22" s="128"/>
      <c r="BG22" s="128"/>
      <c r="BH22" s="128"/>
      <c r="BI22" s="128"/>
      <c r="BJ22" s="128"/>
      <c r="BK22" s="128"/>
      <c r="BL22" s="128"/>
      <c r="BM22" s="128"/>
      <c r="BN22" s="128"/>
      <c r="BO22" s="128"/>
      <c r="BP22" s="128"/>
      <c r="BQ22" s="128"/>
      <c r="BR22" s="128"/>
      <c r="BS22" s="128"/>
      <c r="BT22" s="128"/>
      <c r="BU22" s="128"/>
      <c r="BV22" s="128"/>
      <c r="BW22" s="128"/>
      <c r="BX22" s="128"/>
      <c r="BY22" s="128"/>
      <c r="BZ22" s="128"/>
      <c r="CA22" s="128"/>
      <c r="CB22" s="128"/>
      <c r="CC22" s="128"/>
      <c r="CD22" s="128"/>
      <c r="CE22" s="128"/>
      <c r="CF22" s="128"/>
      <c r="CG22" s="128"/>
      <c r="CH22" s="128"/>
      <c r="CI22" s="128"/>
      <c r="CJ22" s="133"/>
    </row>
  </sheetData>
  <dataValidations count="2">
    <dataValidation allowBlank="1" showInputMessage="1" showErrorMessage="1" sqref="E1" xr:uid="{4D935161-CDD3-4592-B877-3FB59C99E142}"/>
    <dataValidation type="list" allowBlank="1" showInputMessage="1" showErrorMessage="1" sqref="E3:E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45972.934750578701</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45972.934750578701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45972.934750578701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45972.934750578701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45972.934750578701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45972.934750578701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45972.934750578701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45972.934750578701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45972.934750578701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45972.934750578701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45972.934750578701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45972.934750578701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45972.934750578701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45972.934750578701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45972.934750578701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45972.934750578701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45972.934750578701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45972.934750578701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45972.934750578701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45972.934750578701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45972.934750578701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45972.934750578701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45972.934750578701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45972.934750578701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45972.934750578701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45972.934750578701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45972.934750578701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45972.934750578701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45972.934750578701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45972.934750578701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45972.934750578701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45972.934750578701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45972.934750578701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45972.934750578701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45972.934750578701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45972.934750578701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45972.934750578701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45972.934750578701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45972.934750578701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45972.934750578701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45972.934750578701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45972.934750578701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45972.934750578701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45972.934750578701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45972.934750578701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45972.934750578701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45972.934750578701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45972.934750578701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45972.934750578701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45972.934750578701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45972.934750578701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45972.934750578701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45972.934750578701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45972.934750578701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45972.934750578701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45972.934750578701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45972.934750578701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45972.934750578701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45972.934750578701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45972.934750578701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45972.934750578701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45972.934750578701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45972.934750578701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45972.934750578701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45972.934750578701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45972.934750578701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45972.934750578701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45972.934750578701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45972.934750578701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45972.934750578701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45972.934750578701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45972.934750578701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45972.934750578701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45972.934750578701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45972.934750578701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45972.934750578701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45972.934750578701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45972.934750578701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45972.934750578701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45972.934750578701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45972.934750578701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45972.934750578701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45972.934750578701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45972.934750578701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45972.934750578701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45972.934750578701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45972.934750578701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45972.934750578701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45972.934750578701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45972.934750578701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45972.934750578701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45972.934750578701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45972.934750578701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45972.934750578701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45972.934750578701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45972.934750578701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45972.934750578701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45972.934750578701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45972.934750578701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45972.934750578701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45972.934750578701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45972.934750578701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45972.934750578701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45972.934750578701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45972.934750578701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45972.934750578701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45972.934750578701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45972.934750578701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45972.934750578701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45972.934750578701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45972.934750578701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45972.934750578701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45972.934750578701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45972.934750578701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45972.934750578701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45972.934750578701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45972.934750578701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45972.934750578701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45972.934750578701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45972.934750578701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45972.934750578701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45972.934750578701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45972.934750578701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45972.934750578701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45972.934750578701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45972.934750578701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45972.934750578701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45972.934750578701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45972.934750578701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45972.934750578701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45972.934750578701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45972.934750578701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45972.934750578701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45972.934750578701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45972.934750578701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45972.934750578701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45972.934750578701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45972.934750578701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45972.934750578701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45972.934750578701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45972.934750578701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45972.934750578701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45972.934750578701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45972.934750578701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45972.934750578701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45972.934750578701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45972.934750578701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45972.934750578701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45972.934750578701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45972.934750578701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45972.934750578701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45972.934750578701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45972.934750578701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45972.934750578701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45972.934750578701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45972.934750578701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45972.934750578701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45972.934750578701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45972.934750578701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45972.934750578701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45972.934750578701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45972.934750578701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45972.934750578701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45972.934750578701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45972.934750578701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45972.934750578701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45972.934750578701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45972.934750578701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45972.934750578701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45972.934750578701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45972.934750578701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45972.934750578701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45972.934750578701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45972.934750578701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45972.934750578701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45972.934750578701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45972.934750578701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45972.934750578701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45972.934750578701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45972.934750578701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45972.934750578701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45972.934750578701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45972.934750578701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45972.934750578701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45972.934750578701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45972.934750578701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45972.934750578701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45972.934750578701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45972.934750578701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45972.934750578701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45972.934750578701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45972.934750578701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45972.934750578701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45972.934750578701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45972.934750578701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45972.934750578701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45972.934750578701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45972.934750578701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45972.934750578701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45972.934750578701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45972.934750578701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45972.934750578701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45972.934750578701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45972.934750578701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45972.934750578701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45972.934750578701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45972.934750578701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45972.934750578701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45972.934750578701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45972.934750578701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45972.934750578701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45972.934750578701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45972.934750578701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45972.934750578701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45972.934750578701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45972.934750578701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45972.934750578701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45972.934750578701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45972.934750578701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45972.934750578701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45972.934750578701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45972.934750578701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45972.934750578701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45972.934750578701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45972.934750578701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45972.934750578701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45972.934750578701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45972.934750578701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45972.934750578701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45972.934750578701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45972.934750578701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45972.934750578701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45972.934750578701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45972.934750578701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45972.934750578701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45972.934750578701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45972.934750578701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45972.934750578701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45972.934750578701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45972.934750578701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45972.934750578701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45972.934750578701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45972.934750578701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45972.934750578701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45972.934750578701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45972.934750578701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45972.934750578701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45972.934750578701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45972.934750578701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45972.934750578701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45972.934750578701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45972.934750578701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45972.934750578701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45972.934750578701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45972.934750578701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45972.934750578701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45972.934750578701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45972.934750578701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45972.934750578701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45972.934750578701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45972.934750578701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45972.934750578701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45972.934750578701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45972.934750578701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45972.934750578701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45972.934750578701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45972.934750578701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45972.934750578701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45972.934750578701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45972.934750578701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45972.934750578701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45972.934750578701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45972.934750578701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45972.934750578701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45972.934750578701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45972.934750578701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45972.934750578701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45972.934750578701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45972.934750578701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45972.934750578701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45972.934750578701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45972.934750578701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45972.934750578701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45972.934750578701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45972.934750578701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45972.934750578701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45972.934750578701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45972.934750578701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45972.934750578701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45972.934750578701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45972.934750578701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45972.934750578701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45972.934750578701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45972.934750578701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45972.934750578701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45972.934750578701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45972.934750578701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45972.934750578701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45972.934750578701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45972.934750578701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45972.934750578701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45972.934750578701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45972.934750578701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45972.934750578701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45972.934750578701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45972.934750578701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45972.934750578701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45972.934750578701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45972.934750578701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45972.934750578701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45972.934750578701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45972.934750578701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45972.934750578701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45972.934750578701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45972.934750578701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45972.934750578701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45972.934750578701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45972.934750578701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45972.934750578701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45972.934750578701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45972.934750578701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45972.934750578701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45972.934750578701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45972.934750578701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45972.934750578701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45972.934750578701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45972.934750578701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45972.934750578701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45972.934750578701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45972.934750578701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45972.934750578701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45972.934750578701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45972.934750578701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45972.934750578701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45972.934750578701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45972.934750578701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45972.934750578701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45972.934750578701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45972.934750578701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45972.934750578701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45972.934750578701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45972.934750578701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45972.934750578701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45972.934750578701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45972.934750578701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45972.934750578701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45972.934750578701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45972.934750578701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45972.934750578701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45972.934750578701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45972.934750578701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45972.934750578701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45972.934750578701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45972.934750578701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45972.934750578701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45972.934750578701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45972.934750578701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45972.934750578701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45972.934750578701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45972.934750578701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45972.934750578701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45972.934750578701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45972.934750578701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45972.934750578701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45972.934750578701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45972.934750578701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45972.934750578701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45972.934750578701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45972.934750578701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45972.934750578701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45972.934750578701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45972.934750578701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45972.934750578701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45972.934750578701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45972.934750578701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45972.934750578701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45972.934750578701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45972.934750578701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45972.934750578701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45972.934750578701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45972.934750578701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45972.934750578701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45972.934750578701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45972.934750578701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45972.934750578701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45972.934750578701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45972.934750578701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45972.934750578701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45972.934750578701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45972.934750578701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45972.934750578701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45972.934750578701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45972.934750578701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45972.934750578701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45972.934750578701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45972.934750578701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45972.934750578701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45972.934750578701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45972.934750578701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45972.934750578701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45972.934750578701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45972.934750578701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45972.934750578701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45972.934750578701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45972.934750578701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45972.934750578701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45972.934750578701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45972.934750578701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45972.934750578701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45972.934750578701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45972.934750578701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45972.934750578701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45972.934750578701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45972.934750578701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45972.934750578701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45972.934750578701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45972.934750578701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45972.934750578701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45972.934750578701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45972.934750578701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45972.934750578701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45972.934750578701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45972.934750578701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45972.934750578701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45972.934750578701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45972.934750578701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45972.934750578701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45972.934750578701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45972.934750578701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45972.934750578701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45972.934750578701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45972.934750578701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45972.934750578701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45972.934750578701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45972.934750578701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45972.934750578701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45972.934750578701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45972.934750578701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45972.934750578701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45972.934750578701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45972.934750578701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45972.934750578701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45972.934750578701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45972.934750578701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45972.934750578701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45972.934750578701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45972.934750578701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45972.934750578701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45972.934750578701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45972.934750578701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45972.934750578701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45972.934750578701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45972.934750578701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45972.934750578701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45972.934750578701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45972.934750578701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45972.934750578701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45972.934750578701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45972.934750578701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45972.934750578701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45972.934750578701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45972.934750578701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45972.934750578701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45972.934750578701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45972.934750578701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45972.934750578701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45972.934750578701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45972.934750578701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45972.934750578701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45972.934750578701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45972.934750578701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45972.934750578701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45972.934750578701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45972.934750578701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45972.934750578701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45972.934750578701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45972.934750578701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45972.934750578701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45972.934750578701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45972.934750578701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45972.934750578701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45972.934750578701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45972.934750578701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45972.934750578701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45972.934750578701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45972.934750578701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45972.934750578701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45972.934750578701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45972.934750578701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45972.934750578701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45972.934750578701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45972.934750578701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45972.934750578701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45972.934750578701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45972.934750578701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45972.934750578701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45972.934750578701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45972.934750578701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45972.934750578701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45972.934750578701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45972.934750578701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45972.934750578701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45972.934750578701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45972.934750578701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45972.934750578701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45972.934750578701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45972.934750578701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45972.934750578701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45972.934750578701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45972.934750578701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45972.934750578701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45972.934750578701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45972.934750578701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45972.934750578701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45972.934750578701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45972.934750578701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45972.934750578701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45972.934750578701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45972.934750578701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45972.934750578701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45972.934750578701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45972.934750578701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45972.934750578701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45972.934750578701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45972.934750578701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45972.934750578701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45972.934750578701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45972.934750578701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45972.934750578701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45972.934750578701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45972.934750578701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45972.934750578701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45972.934750578701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45972.934750578701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45972.934750578701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45972.934750578701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45972.934750578701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45972.934750578701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45972.934750578701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45972.934750578701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45972.934750578701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45972.934750578701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45972.934750578701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45972.934750578701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45972.934750578701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45972.934750578701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45972.934750578701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45972.934750578701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45972.934750578701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45972.934750578701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45972.934750578701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45972.934750578701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45972.934750578701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45972.934750578701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45972.934750578701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45972.934750578701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45972.934750578701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45972.934750578701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45972.934750578701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45972.934750578701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45972.934750578701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45972.934750578701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45972.934750578701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45972.934750578701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45972.934750578701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45972.934750578701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45972.934750578701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45972.934750578701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45972.934750578701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45972.934750578701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45972.934750578701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45972.934750578701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45972.934750578701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45972.934750578701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45972.934750578701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45972.934750578701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45972.934750578701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45972.934750578701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45972.934750578701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45972.934750578701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45972.934750578701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45972.934750578701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45972.934750578701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45972.934750578701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45972.934750578701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45972.934750578701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45972.934750578701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45972.934750578701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45972.934750578701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45972.934750578701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45972.934750578701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45972.934750578701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45972.934750578701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45972.934750578701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45972.934750578701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45972.934750578701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45972.934750578701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45972.934750578701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45972.934750578701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45972.934750578701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45972.934750578701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45972.934750578701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45972.934750578701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45972.934750578701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45972.934750578701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45972.934750578701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45972.934750578701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45972.934750578701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45972.934750578701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45972.934750578701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45972.934750578701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45972.934750578701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45972.934750578701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45972.934750578701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45972.934750578701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45972.934750578701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45972.934750578701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45972.934750578701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45972.934750578701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45972.934750578701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45972.934750578701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45972.934750578701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45972.934750578701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45972.934750578701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45972.934750578701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45972.934750578701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45972.934750578701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45972.934750578701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45972.934750578701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45972.934750578701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45972.934750578701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45972.934750578701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45972.934750578701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45972.934750578701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45972.934750578701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45972.934750578701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45972.934750578701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45972.934750578701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45972.934750578701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45972.934750578701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45972.934750578701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45972.934750578701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45972.934750578701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45972.934750578701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45972.934750578701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45972.934750578701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45972.934750578701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45972.934750578701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45972.934750578701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45972.934750578701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45972.934750578701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45972.934750578701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45972.934750578701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45972.934750578701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45972.934750578701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45972.934750578701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45972.934750578701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45972.934750578701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45972.934750578701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45972.934750578701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45972.934750578701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45972.934750578701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45972.934750578701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45972.934750578701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45972.934750578701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45972.934750578701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45972.934750578701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45972.934750578701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45972.934750578701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45972.934750578701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45972.934750578701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45972.934750578701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45972.934750578701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45972.934750578701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45972.934750578701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45972.934750578701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45972.934750578701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45972.934750578701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45972.934750578701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45972.934750578701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45972.934750578701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45972.934750578701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45972.934750578701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45972.934750578701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45972.934750578701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45972.934750578701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45972.934750578701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45972.934750578701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45972.934750578701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45972.934750578701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45972.934750578701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45972.934750578701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45972.934750578701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45972.934750578701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45972.934750578701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45972.934750578701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45972.934750578701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45972.934750578701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45972.934750578701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45972.934750578701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45972.934750578701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45972.934750578701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45972.934750578701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45972.934750578701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45972.934750578701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45972.934750578701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45972.934750578701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45972.934750578701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45972.934750578701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45972.934750578701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45972.934750578701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45972.934750578701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45972.934750578701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45972.934750578701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45972.934750578701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45972.934750578701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45972.934750578701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45972.934750578701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45972.934750578701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45972.934750578701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45972.934750578701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45972.934750578701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45972.934750578701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45972.934750578701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45972.934750578701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45972.934750578701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45972.934750578701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45972.934750578701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45972.934750578701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45972.934750578701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45972.934750578701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45972.934750578701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45972.934750578701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45972.934750578701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45972.934750578701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45972.934750578701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45972.934750578701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45972.934750578701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45972.934750578701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45972.934750578701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45972.934750578701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45972.934750578701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45972.934750578701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45972.934750578701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45972.934750578701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45972.934750578701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45972.934750578701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45972.934750578701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45972.934750578701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45972.934750578701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45972.934750578701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45972.934750578701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45972.934750578701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45972.934750578701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45972.934750578701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45972.934750578701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45972.934750578701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45972.934750578701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45972.934750578701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45972.934750578701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45972.934750578701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45972.934750578701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45972.934750578701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45972.934750578701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45972.934750578701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45972.934750578701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45972.934750578701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45972.934750578701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45972.934750578701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45972.934750578701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45972.934750578701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45972.934750578701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45972.934750578701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45972.934750578701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45972.934750578701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45972.934750578701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45972.934750578701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45972.934750578701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45972.934750578701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45972.934750578701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45972.934750578701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45972.934750578701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45972.934750578701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45972.934750578701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45972.934750578701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45972.934750578701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45972.934750578701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45972.934750578701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45972.934750578701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45972.934750578701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45972.934750578701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45972.934750578701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45972.934750578701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45972.934750578701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45972.934750578701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45972.934750578701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45972.934750578701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45972.934750578701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45972.934750578701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45972.934750578701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45972.934750578701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45972.934750578701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45972.934750578701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45972.934750578701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45972.934750578701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45972.934750578701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45972.934750578701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45972.934750578701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45972.934750578701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45972.934750578701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45972.934750578701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45972.934750578701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45972.934750578701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45972.934750578701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45972.934750578701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45972.934750578701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45972.934750578701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45972.934750578701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45972.934750578701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45972.934750578701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45972.934750578701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45972.934750578701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45972.934750578701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45972.934750578701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45972.934750578701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45972.934750578701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45972.934750578701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45972.934750578701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45972.934750578701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45972.934750578701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45972.934750578701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45972.934750578701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45972.934750578701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45972.934750578701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45972.934750578701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45972.934750578701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45972.934750578701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45972.934750578701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45972.934750578701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45972.934750578701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45972.934750578701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45972.934750578701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45972.934750578701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45972.934750578701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45972.934750578701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45972.934750578701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45972.934750578701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45972.934750578701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45972.934750578701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45972.934750578701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45972.934750578701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45972.934750578701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45972.934750578701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45972.934750578701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45972.934750578701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45972.934750578701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45972.934750578701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45972.934750578701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45972.934750578701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45972.934750578701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45972.934750578701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45972.934750578701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45972.934750578701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45972.934750578701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45972.934750578701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45972.934750578701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45972.934750578701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45972.934750578701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45972.934750578701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45972.934750578701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45972.934750578701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45972.934750578701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45972.934750578701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45972.934750578701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45972.934750578701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45972.934750578701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45972.934750578701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45972.934750578701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45972.934750578701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45972.934750578701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45972.934750578701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45972.934750578701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45972.934750578701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45972.934750578701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45972.934750578701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45972.934750578701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45972.934750578701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45972.934750578701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45972.934750578701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45972.934750578701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45972.934750578701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45972.934750578701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45972.934750578701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45972.934750578701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45972.934750578701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45972.934750578701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45972.934750578701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45972.934750578701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45972.934750578701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45972.934750578701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45972.934750578701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45972.934750578701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45972.934750578701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45972.934750578701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45972.934750578701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45972.934750578701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45972.934750578701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45972.934750578701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45972.934750578701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45972.934750578701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45972.934750578701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45972.934750578701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45972.934750578701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45972.934750578701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45972.934750578701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45972.934750578701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45972.934750578701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45972.934750578701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45972.934750578701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45972.934750578701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45972.934750578701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45972.934750578701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45972.934750578701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45972.934750578701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45972.934750578701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45972.934750578701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45972.934750578701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45972.934750578701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45972.934750578701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45972.934750578701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45972.934750578701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45972.934750578701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45972.934750578701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45972.934750578701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45972.934750578701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45972.934750578701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45972.934750578701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45972.934750578701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45972.934750578701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45972.934750578701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45972.934750578701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45972.934750578701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45972.934750578701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45972.934750578701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45972.934750578701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45972.934750578701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45972.934750578701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45972.934750578701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45972.934750578701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45972.934750578701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45972.934750578701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45972.934750578701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45972.934750578701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45972.934750578701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45972.934750578701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45972.934750578701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45972.934750578701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45972.934750578701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45972.934750578701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45972.934750578701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45972.934750578701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45972.934750578701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45972.934750578701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45972.934750578701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45972.934750578701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45972.934750578701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45972.934750578701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45972.934750578701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45972.934750578701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45972.934750578701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45972.934750578701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45972.934750578701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45972.934750578701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45972.934750578701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45972.934750578701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45972.934750578701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45972.934750578701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45972.934750578701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45972.934750578701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45972.934750578701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45972.934750578701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45972.934750578701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45972.934750578701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45972.934750578701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45972.934750578701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45972.934750578701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45972.934750578701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45972.934750578701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45972.934750578701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45972.934750578701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45972.934750578701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45972.934750578701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45972.934750578701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45972.934750578701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45972.934750578701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45972.934750578701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45972.934750578701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45972.934750578701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45972.934750578701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45972.934750578701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45972.934750578701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45972.934750578701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45972.934750578701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45972.934750578701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45972.934750578701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45972.934750578701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45972.934750578701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45972.934750578701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45972.934750578701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45972.934750578701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45972.934750578701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45972.934750578701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45972.934750578701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45972.934750578701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45972.934750578701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45972.934750578701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45972.934750578701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45972.934750578701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45972.934750578701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45972.934750578701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45972.934750578701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45972.934750578701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45972.934750578701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45972.934750578701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45972.934750578701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45972.934750578701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45972.934750578701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45972.934750578701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45972.934750578701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45972.934750578701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45972.934750578701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45972.934750578701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45972.934750578701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45972.934750578701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45972.934750578701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45972.934750578701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45972.934750578701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45972.934750578701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45972.934750578701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45972.934750578701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45972.934750578701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45972.934750578701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45972.934750578701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45972.934750578701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45972.934750578701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45972.934750578701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45972.934750578701</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
  <sheetViews>
    <sheetView workbookViewId="0">
      <selection activeCell="H7" sqref="H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269.45403298610472</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36080</v>
      </c>
      <c r="E3" s="95" t="s">
        <v>39021</v>
      </c>
      <c r="F3" s="96">
        <v>45972.90625</v>
      </c>
      <c r="G3" s="97">
        <f ca="1">IFERROR(NOW()-F3,"")</f>
        <v>2.8500578700914048E-2</v>
      </c>
      <c r="H3" s="96">
        <v>45972.851504629631</v>
      </c>
      <c r="I3" s="135" t="str">
        <f>IFERROR(VLOOKUP(D3,DB!A:F,6,0),"")</f>
        <v>SCECO</v>
      </c>
      <c r="J3" s="135" t="str">
        <f>IFERROR(VLOOKUP(D3,DB!A:G,7,0),"")</f>
        <v>Dead</v>
      </c>
      <c r="K3" s="98" t="s">
        <v>39110</v>
      </c>
      <c r="L3" s="92" t="str">
        <f>IFERROR(VLOOKUP(D3,DB!A:I,9,0),"")</f>
        <v>Latis</v>
      </c>
    </row>
    <row r="4" spans="1:16" ht="15" customHeight="1">
      <c r="A4" s="135" t="s">
        <v>39111</v>
      </c>
      <c r="B4" s="135" t="str">
        <f>IFERROR(VLOOKUP(D4,DB!A:K,11,0),"")</f>
        <v>R4</v>
      </c>
      <c r="C4" s="94">
        <v>1</v>
      </c>
      <c r="D4" s="92" t="s">
        <v>37102</v>
      </c>
      <c r="E4" s="95" t="s">
        <v>39021</v>
      </c>
      <c r="F4" s="96">
        <v>45972.910416666666</v>
      </c>
      <c r="G4" s="97">
        <f ca="1">IFERROR(NOW()-F4,"")</f>
        <v>2.4333912035217509E-2</v>
      </c>
      <c r="H4" s="96">
        <v>45972.905138888891</v>
      </c>
      <c r="I4" s="135" t="str">
        <f>IFERROR(VLOOKUP(D4,DB!A:F,6,0),"")</f>
        <v>SCECO</v>
      </c>
      <c r="J4" s="135" t="str">
        <f>IFERROR(VLOOKUP(D4,DB!A:G,7,0),"")</f>
        <v>Dead</v>
      </c>
      <c r="K4" s="98" t="s">
        <v>39112</v>
      </c>
      <c r="L4" s="92" t="str">
        <f>IFERROR(VLOOKUP(D4,DB!A:I,9,0),"")</f>
        <v>Latis</v>
      </c>
    </row>
    <row r="5" spans="1:16" ht="15" customHeight="1">
      <c r="A5" s="135"/>
      <c r="B5" s="135" t="str">
        <f>IFERROR(VLOOKUP(D5,DB!A:K,11,0),"")</f>
        <v/>
      </c>
      <c r="C5" s="94"/>
      <c r="D5" s="92"/>
      <c r="E5" s="95"/>
      <c r="F5" s="96"/>
      <c r="G5" s="97">
        <f ca="1">IFERROR(NOW()-F5,"")</f>
        <v>45972.934750578701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45972.934750578701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45972.934750578701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45972.934750578701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45972.934750578701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45972.934750578701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45972.934750578701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45972.934750578701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45972.934750578701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45972.934750578701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45972.934750578701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45972.934750578701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45972.934750578701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45972.934750578701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45972.934750578701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45972.934750578701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45972.934750578701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45972.934750578701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45972.934750578701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45972.934750578701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45972.934750578701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45972.934750578701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45972.934750578701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45972.934750578701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45972.934750578701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45972.934750578701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45972.934750578701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45972.934750578701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45972.934750578701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45972.934750578701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45972.934750578701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45972.934750578701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45972.934750578701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45972.934750578701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45972.934750578701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45972.934750578701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45972.934750578701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45972.934750578701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45972.934750578701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45972.934750578701</v>
      </c>
      <c r="H44" s="96"/>
      <c r="I44" s="135" t="str">
        <f>IFERROR(VLOOKUP(D44,DB!A:F,6,0),"")</f>
        <v/>
      </c>
      <c r="J44" s="135" t="str">
        <f>IFERROR(VLOOKUP(D44,DB!A:G,7,0),"")</f>
        <v/>
      </c>
      <c r="K44" s="98"/>
      <c r="L44" s="92" t="str">
        <f>IFERROR(VLOOKUP(D44,DB!A:I,9,0),"")</f>
        <v/>
      </c>
    </row>
    <row r="45" spans="1:12" ht="15" customHeight="1">
      <c r="A45" s="149"/>
      <c r="B45" s="149" t="str">
        <f>IFERROR(VLOOKUP(D45,DB!A:K,11,0),"")</f>
        <v/>
      </c>
      <c r="C45" s="150"/>
      <c r="D45" s="151"/>
      <c r="E45" s="152"/>
      <c r="F45" s="153"/>
      <c r="G45" s="97">
        <f ca="1">IFERROR(NOW()-F45,"")</f>
        <v>45972.934750578701</v>
      </c>
      <c r="H45" s="153"/>
      <c r="I45" s="149" t="str">
        <f>IFERROR(VLOOKUP(D45,DB!A:F,6,0),"")</f>
        <v/>
      </c>
      <c r="J45" s="149" t="str">
        <f>IFERROR(VLOOKUP(D45,DB!A:G,7,0),"")</f>
        <v/>
      </c>
      <c r="K45" s="154"/>
      <c r="L45" s="151" t="str">
        <f>IFERROR(VLOOKUP(D45,DB!A:I,9,0),"")</f>
        <v/>
      </c>
    </row>
    <row r="46" spans="1:12" ht="15" customHeight="1">
      <c r="A46" s="149"/>
      <c r="B46" s="149" t="str">
        <f>IFERROR(VLOOKUP(D46,DB!A:K,11,0),"")</f>
        <v/>
      </c>
      <c r="C46" s="150"/>
      <c r="D46" s="151"/>
      <c r="E46" s="152"/>
      <c r="F46" s="153"/>
      <c r="G46" s="97">
        <f ca="1">IFERROR(NOW()-F46,"")</f>
        <v>45972.934750578701</v>
      </c>
      <c r="H46" s="153"/>
      <c r="I46" s="149" t="str">
        <f>IFERROR(VLOOKUP(D46,DB!A:F,6,0),"")</f>
        <v/>
      </c>
      <c r="J46" s="149" t="str">
        <f>IFERROR(VLOOKUP(D46,DB!A:G,7,0),"")</f>
        <v/>
      </c>
      <c r="K46" s="154"/>
      <c r="L46" s="151" t="str">
        <f>IFERROR(VLOOKUP(D46,DB!A:I,9,0),"")</f>
        <v/>
      </c>
    </row>
    <row r="47" spans="1:12" ht="15" customHeight="1">
      <c r="A47" s="149"/>
      <c r="B47" s="149" t="str">
        <f>IFERROR(VLOOKUP(D47,DB!A:K,11,0),"")</f>
        <v/>
      </c>
      <c r="C47" s="150"/>
      <c r="D47" s="151"/>
      <c r="E47" s="152"/>
      <c r="F47" s="153"/>
      <c r="G47" s="97">
        <f ca="1">IFERROR(NOW()-F47,"")</f>
        <v>45972.934750578701</v>
      </c>
      <c r="H47" s="153"/>
      <c r="I47" s="149" t="str">
        <f>IFERROR(VLOOKUP(D47,DB!A:F,6,0),"")</f>
        <v/>
      </c>
      <c r="J47" s="149" t="str">
        <f>IFERROR(VLOOKUP(D47,DB!A:G,7,0),"")</f>
        <v/>
      </c>
      <c r="K47" s="154"/>
      <c r="L47" s="151" t="str">
        <f>IFERROR(VLOOKUP(D47,DB!A:I,9,0),"")</f>
        <v/>
      </c>
    </row>
    <row r="48" spans="1:12" ht="15" customHeight="1">
      <c r="A48" s="149"/>
      <c r="B48" s="149" t="str">
        <f>IFERROR(VLOOKUP(D48,DB!A:K,11,0),"")</f>
        <v/>
      </c>
      <c r="C48" s="150"/>
      <c r="D48" s="151"/>
      <c r="E48" s="152"/>
      <c r="F48" s="153"/>
      <c r="G48" s="97">
        <f ca="1">IFERROR(NOW()-F48,"")</f>
        <v>45972.934750578701</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45972.934750578701</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45972.934750578701</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45972.934750578701</v>
      </c>
      <c r="H51" s="153"/>
      <c r="I51" s="149" t="str">
        <f>IFERROR(VLOOKUP(D51,DB!A:F,6,0),"")</f>
        <v/>
      </c>
      <c r="J51" s="149" t="str">
        <f>IFERROR(VLOOKUP(D51,DB!A:G,7,0),"")</f>
        <v/>
      </c>
      <c r="K51" s="154"/>
      <c r="L51" s="151" t="str">
        <f>IFERROR(VLOOKUP(D51,DB!A:I,9,0),"")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2"/>
  <sheetViews>
    <sheetView workbookViewId="0">
      <selection activeCell="D3" sqref="D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39113</v>
      </c>
      <c r="B2" s="37" t="str">
        <f>IFERROR(VLOOKUP(D2,DB!A:K,11,0),"")</f>
        <v>R5</v>
      </c>
      <c r="C2" s="37">
        <v>3</v>
      </c>
      <c r="D2" s="107" t="s">
        <v>36011</v>
      </c>
      <c r="E2" s="37" t="s">
        <v>39021</v>
      </c>
      <c r="F2" s="38">
        <v>45891.832060185188</v>
      </c>
      <c r="G2" s="116">
        <f ca="1">IFERROR(NOW()-F2,"")</f>
        <v>81.102690393512603</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46.745873263884278</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31" ca="1" si="1">IFERROR(NOW()-F4,"")</f>
        <v>24.273639467588509</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t="s">
        <v>39121</v>
      </c>
      <c r="B6" s="124" t="str">
        <f>IFERROR(VLOOKUP(D6,DB!A:K,11,0),"")</f>
        <v>R5</v>
      </c>
      <c r="C6" s="124">
        <v>1</v>
      </c>
      <c r="D6" s="124" t="s">
        <v>37372</v>
      </c>
      <c r="E6" s="124" t="s">
        <v>39021</v>
      </c>
      <c r="F6" s="125">
        <v>45972.737916666665</v>
      </c>
      <c r="G6" s="126">
        <f t="shared" ca="1" si="1"/>
        <v>0.19683391203579959</v>
      </c>
      <c r="H6" s="125">
        <v>45972.721944444442</v>
      </c>
      <c r="I6" s="124" t="str">
        <f>IFERROR(VLOOKUP(D6,DB!A:F,6,0),"")</f>
        <v>Generator-SG</v>
      </c>
      <c r="J6" s="124" t="str">
        <f>IFERROR(VLOOKUP(D6,DB!A:G,7,0),"")</f>
        <v>Vandalized</v>
      </c>
      <c r="K6" s="124" t="s">
        <v>39122</v>
      </c>
      <c r="L6" s="124" t="str">
        <f>IFERROR(VLOOKUP(D6,DB!A:I,9,0),"")</f>
        <v>Latis</v>
      </c>
    </row>
    <row r="7" spans="1:13">
      <c r="A7" s="124"/>
      <c r="B7" s="124" t="str">
        <f>IFERROR(VLOOKUP(D7,DB!A:K,11,0),"")</f>
        <v/>
      </c>
      <c r="C7" s="124"/>
      <c r="D7" s="124"/>
      <c r="E7" s="124"/>
      <c r="F7" s="125"/>
      <c r="G7" s="126">
        <f t="shared" ca="1" si="1"/>
        <v>45972.934750578701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45972.934750578701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45972.934750578701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45972.934750578701</v>
      </c>
      <c r="H10" s="125"/>
      <c r="I10" s="124" t="str">
        <f>IFERROR(VLOOKUP(D10,DB!A:F,6,0),"")</f>
        <v/>
      </c>
      <c r="J10" s="124" t="str">
        <f>IFERROR(VLOOKUP(D10,DB!A:G,7,0),"")</f>
        <v/>
      </c>
      <c r="K10" s="124"/>
      <c r="L10" s="124" t="str">
        <f>IFERROR(VLOOKUP(D10,DB!A:I,9,0),"")</f>
        <v/>
      </c>
    </row>
    <row r="11" spans="1:13">
      <c r="A11" s="124"/>
      <c r="B11" s="124" t="str">
        <f>IFERROR(VLOOKUP(D11,DB!A:K,11,0),"")</f>
        <v/>
      </c>
      <c r="C11" s="124"/>
      <c r="D11"/>
      <c r="E11" s="124"/>
      <c r="F11" s="125"/>
      <c r="G11" s="126">
        <f t="shared" ca="1" si="1"/>
        <v>45972.934750578701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45972.934750578701</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5"/>
      <c r="G13" s="126">
        <f t="shared" ca="1" si="1"/>
        <v>45972.934750578701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45972.934750578701</v>
      </c>
      <c r="H14" s="125"/>
      <c r="I14" s="124" t="str">
        <f>IFERROR(VLOOKUP(D14,DB!A:F,6,0),"")</f>
        <v/>
      </c>
      <c r="J14" s="124" t="str">
        <f>IFERROR(VLOOKUP(D14,DB!A:G,7,0),"")</f>
        <v/>
      </c>
      <c r="K14" s="124"/>
      <c r="L14" s="124" t="str">
        <f>IFERROR(VLOOKUP(D14,DB!A:I,9,0),"")</f>
        <v/>
      </c>
    </row>
    <row r="15" spans="1:13">
      <c r="A15" s="124"/>
      <c r="B15" s="124" t="str">
        <f>IFERROR(VLOOKUP(D15,DB!A:K,11,0),"")</f>
        <v/>
      </c>
      <c r="C15" s="124"/>
      <c r="D15"/>
      <c r="E15" s="124"/>
      <c r="F15" s="124"/>
      <c r="G15" s="126">
        <f t="shared" ca="1" si="1"/>
        <v>45972.934750578701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45972.934750578701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45972.934750578701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45972.934750578701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45972.934750578701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45972.934750578701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45972.934750578701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45972.934750578701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45972.934750578701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45972.934750578701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45972.934750578701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45972.934750578701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45972.934750578701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45972.934750578701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45972.934750578701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45972.934750578701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45972.934750578701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ref="G32:G95" ca="1" si="2">IFERROR(NOW()-F32,"")</f>
        <v>45972.934750578701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45972.934750578701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45972.934750578701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45972.934750578701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45972.934750578701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45972.934750578701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45972.934750578701</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45972.934750578701</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45972.934750578701</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45972.934750578701</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45972.934750578701</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45972.934750578701</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45972.934750578701</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45972.934750578701</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45972.934750578701</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45972.934750578701</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45972.934750578701</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45972.934750578701</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45972.934750578701</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45972.934750578701</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45972.934750578701</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45972.934750578701</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45972.934750578701</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45972.934750578701</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45972.934750578701</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45972.934750578701</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45972.934750578701</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45972.934750578701</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45972.934750578701</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45972.934750578701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45972.934750578701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45972.934750578701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45972.934750578701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45972.934750578701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45972.934750578701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45972.934750578701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45972.934750578701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45972.934750578701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45972.934750578701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45972.934750578701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45972.934750578701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45972.934750578701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45972.934750578701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45972.934750578701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45972.934750578701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45972.934750578701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45972.934750578701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45972.934750578701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45972.934750578701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45972.934750578701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45972.934750578701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45972.934750578701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45972.934750578701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45972.934750578701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45972.934750578701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45972.934750578701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45972.934750578701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45972.934750578701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2"/>
        <v>45972.934750578701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45972.934750578701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45972.934750578701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45972.934750578701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45972.934750578701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2"/>
        <v>45972.934750578701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ref="G96:G159" ca="1" si="3">IFERROR(NOW()-F96,"")</f>
        <v>45972.934750578701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45972.934750578701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45972.934750578701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45972.934750578701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45972.934750578701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45972.934750578701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45972.934750578701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45972.934750578701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45972.934750578701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45972.934750578701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45972.934750578701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45972.934750578701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45972.934750578701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45972.934750578701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45972.934750578701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45972.934750578701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45972.934750578701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45972.934750578701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45972.934750578701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45972.934750578701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45972.934750578701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45972.934750578701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45972.934750578701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45972.934750578701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45972.934750578701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45972.934750578701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45972.934750578701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45972.934750578701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45972.934750578701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45972.934750578701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45972.934750578701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45972.934750578701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45972.934750578701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45972.934750578701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45972.934750578701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45972.934750578701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45972.934750578701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45972.934750578701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45972.934750578701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45972.934750578701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45972.934750578701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45972.934750578701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45972.934750578701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45972.934750578701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45972.934750578701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45972.934750578701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45972.934750578701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45972.934750578701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45972.934750578701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45972.934750578701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45972.934750578701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45972.934750578701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45972.934750578701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45972.934750578701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45972.934750578701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45972.934750578701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45972.934750578701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45972.934750578701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45972.934750578701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45972.934750578701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45972.934750578701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45972.934750578701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45972.934750578701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45972.934750578701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ref="G160:G223" ca="1" si="4">IFERROR(NOW()-F160,"")</f>
        <v>45972.934750578701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45972.934750578701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45972.934750578701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45972.934750578701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45972.934750578701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45972.934750578701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45972.934750578701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45972.934750578701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45972.934750578701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45972.934750578701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45972.934750578701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45972.934750578701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45972.934750578701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45972.934750578701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45972.934750578701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45972.934750578701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45972.934750578701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45972.934750578701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45972.934750578701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45972.934750578701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45972.934750578701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45972.934750578701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45972.934750578701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45972.934750578701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45972.934750578701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45972.934750578701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45972.934750578701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45972.934750578701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45972.934750578701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45972.934750578701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45972.934750578701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45972.934750578701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45972.934750578701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45972.934750578701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45972.934750578701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45972.934750578701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45972.934750578701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45972.934750578701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45972.934750578701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45972.934750578701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45972.934750578701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45972.934750578701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45972.934750578701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45972.934750578701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45972.934750578701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45972.934750578701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45972.934750578701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45972.934750578701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45972.934750578701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45972.934750578701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45972.934750578701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45972.934750578701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45972.934750578701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45972.934750578701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45972.934750578701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45972.934750578701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45972.934750578701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45972.934750578701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45972.934750578701</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45972.934750578701</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45972.934750578701</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45972.934750578701</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45972.934750578701</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45972.934750578701</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ref="G224:G287" ca="1" si="5">IFERROR(NOW()-F224,"")</f>
        <v>45972.934750578701</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45972.934750578701</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45972.934750578701</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45972.934750578701</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45972.934750578701</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45972.934750578701</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45972.934750578701</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45972.934750578701</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45972.934750578701</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45972.934750578701</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45972.934750578701</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45972.934750578701</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45972.934750578701</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45972.934750578701</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45972.934750578701</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45972.934750578701</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45972.934750578701</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45972.934750578701</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45972.934750578701</v>
      </c>
      <c r="H242" s="124"/>
      <c r="I242" s="124" t="str">
        <f>IFERROR(VLOOKUP(D242,DB!A:F,6,0),"")</f>
        <v/>
      </c>
      <c r="J242" s="124" t="str">
        <f>IFERROR(VLOOKUP(D242,DB!A:G,7,0),"")</f>
        <v/>
      </c>
      <c r="K242" s="124"/>
      <c r="L242" s="124" t="str">
        <f>IFERROR(VLOOKUP(D242,DB!A:I,9,0),"")</f>
        <v/>
      </c>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sheetData>
  <dataValidations count="2">
    <dataValidation allowBlank="1" showInputMessage="1" showErrorMessage="1" sqref="E1" xr:uid="{920C6338-E771-4DAE-8C89-92A9093EA4DE}"/>
    <dataValidation type="list" allowBlank="1" showInputMessage="1" showErrorMessage="1" sqref="E2:E2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2"/>
  <sheetViews>
    <sheetView workbookViewId="0">
      <selection activeCell="D11" sqref="D11"/>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39123</v>
      </c>
      <c r="B2" s="141" t="str">
        <f>IFERROR(VLOOKUP(D2,DB!A:K,11,0),"")</f>
        <v>R6</v>
      </c>
      <c r="C2" s="142">
        <v>1</v>
      </c>
      <c r="D2" s="141" t="s">
        <v>37249</v>
      </c>
      <c r="E2" s="124" t="s">
        <v>39021</v>
      </c>
      <c r="F2" s="143">
        <v>45972.832800925928</v>
      </c>
      <c r="G2" s="105">
        <f t="shared" ref="G2:G64" ca="1" si="0">IFERROR(NOW()-F2,"-")</f>
        <v>0.10194965277332813</v>
      </c>
      <c r="H2" s="143">
        <v>45972.827187499999</v>
      </c>
      <c r="I2" s="141" t="str">
        <f>IFERROR(VLOOKUP(D2,DB!A:F,6,0),"")</f>
        <v>Generator-SG</v>
      </c>
      <c r="J2" s="141" t="str">
        <f>IFERROR(VLOOKUP(D2,DB!A:G,7,0),"")</f>
        <v>Vandalized</v>
      </c>
      <c r="K2" s="144" t="s">
        <v>39124</v>
      </c>
      <c r="L2" s="145" t="str">
        <f>IFERROR(VLOOKUP(D2,DB!A:I,9,0),"")</f>
        <v>Latis</v>
      </c>
    </row>
    <row r="3" spans="1:16382" ht="31.5" customHeight="1">
      <c r="A3" s="140"/>
      <c r="B3" s="141" t="str">
        <f>IFERROR(VLOOKUP(D3,DB!A:K,11,0),"")</f>
        <v/>
      </c>
      <c r="C3" s="142"/>
      <c r="D3" s="141"/>
      <c r="E3" s="124"/>
      <c r="F3" s="143"/>
      <c r="G3" s="105">
        <f t="shared" ca="1" si="0"/>
        <v>45972.934750578701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45972.934750578701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45972.934750578701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45972.934750578701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45972.934750578701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45972.934750578701</v>
      </c>
      <c r="H8" s="143"/>
      <c r="I8" s="141" t="str">
        <f>IFERROR(VLOOKUP(D8,DB!A:F,6,0),"")</f>
        <v/>
      </c>
      <c r="J8" s="141" t="str">
        <f>IFERROR(VLOOKUP(D8,DB!A:G,7,0),"")</f>
        <v/>
      </c>
      <c r="K8" s="144"/>
      <c r="L8" s="145" t="str">
        <f>IFERROR(VLOOKUP(D8,DB!A:I,9,0),"")</f>
        <v/>
      </c>
    </row>
    <row r="9" spans="1:16382" ht="31.5" customHeight="1">
      <c r="A9" s="140"/>
      <c r="B9" s="141" t="str">
        <f>IFERROR(VLOOKUP(D9,DB!A:K,11,0),"")</f>
        <v>R5</v>
      </c>
      <c r="C9" s="142"/>
      <c r="D9" s="141" t="s">
        <v>33268</v>
      </c>
      <c r="E9" s="124"/>
      <c r="F9" s="143"/>
      <c r="G9" s="105">
        <f t="shared" ca="1" si="0"/>
        <v>45972.934750578701</v>
      </c>
      <c r="H9" s="143"/>
      <c r="I9" s="141" t="str">
        <f>IFERROR(VLOOKUP(D9,DB!A:F,6,0),"")</f>
        <v>SCECO</v>
      </c>
      <c r="J9" s="141" t="str">
        <f>IFERROR(VLOOKUP(D9,DB!A:G,7,0),"")</f>
        <v>Good</v>
      </c>
      <c r="K9" s="144"/>
      <c r="L9" s="145" t="str">
        <f>IFERROR(VLOOKUP(D9,DB!A:I,9,0),"")</f>
        <v>Latis</v>
      </c>
    </row>
    <row r="10" spans="1:16382" ht="31.5" customHeight="1">
      <c r="A10" s="140"/>
      <c r="B10" s="141" t="str">
        <f>IFERROR(VLOOKUP(D10,DB!A:K,11,0),"")</f>
        <v/>
      </c>
      <c r="C10" s="142"/>
      <c r="D10" s="141"/>
      <c r="E10" s="124"/>
      <c r="F10" s="143"/>
      <c r="G10" s="105">
        <f t="shared" ca="1" si="0"/>
        <v>45972.934750578701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45972.934750578701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45972.934750578701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45972.934750578701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45972.934750578701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45972.934750578701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45972.934750578701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45972.934750578701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45972.934750578701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45972.934750578701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45972.934750578701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45972.934750578701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45972.934750578701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45972.934750578701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45972.934750578701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45972.934750578701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45972.934750578701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45972.934750578701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45972.934750578701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45972.934750578701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45972.934750578701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45972.934750578701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45972.934750578701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45972.934750578701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45972.934750578701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45972.934750578701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45972.934750578701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45972.934750578701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45972.934750578701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45972.934750578701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45972.934750578701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45972.934750578701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45972.934750578701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45972.934750578701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45972.934750578701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45972.934750578701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45972.934750578701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45972.934750578701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45972.934750578701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45972.934750578701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45972.934750578701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45972.934750578701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45972.934750578701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45972.934750578701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45972.934750578701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45972.934750578701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45972.934750578701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45972.934750578701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45972.934750578701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45972.934750578701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45972.934750578701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45972.934750578701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45972.934750578701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0"/>
        <v>45972.934750578701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0"/>
        <v>45972.934750578701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ref="G65:G128" ca="1" si="1">IFERROR(NOW()-F65,"-")</f>
        <v>45972.934750578701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45972.934750578701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45972.934750578701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45972.934750578701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45972.934750578701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45972.934750578701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45972.934750578701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45972.934750578701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45972.934750578701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45972.934750578701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45972.934750578701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45972.934750578701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45972.934750578701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45972.934750578701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45972.934750578701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45972.934750578701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45972.934750578701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45972.934750578701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45972.934750578701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45972.934750578701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45972.934750578701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45972.934750578701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45972.934750578701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45972.934750578701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45972.934750578701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45972.934750578701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45972.934750578701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45972.934750578701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45972.934750578701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45972.934750578701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45972.934750578701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45972.934750578701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45972.934750578701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45972.934750578701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45972.934750578701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45972.934750578701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45972.934750578701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45972.934750578701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45972.934750578701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45972.934750578701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45972.934750578701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45972.934750578701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45972.934750578701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45972.934750578701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45972.934750578701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45972.934750578701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45972.934750578701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45972.934750578701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45972.934750578701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45972.934750578701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45972.934750578701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45972.934750578701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45972.934750578701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45972.934750578701</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45972.934750578701</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45972.934750578701</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45972.934750578701</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45972.934750578701</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45972.934750578701</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45972.934750578701</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45972.934750578701</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45972.934750578701</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1"/>
        <v>45972.934750578701</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1"/>
        <v>45972.934750578701</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ref="G129:G162" ca="1" si="2">IFERROR(NOW()-F129,"-")</f>
        <v>45972.934750578701</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45972.934750578701</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45972.934750578701</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45972.934750578701</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45972.934750578701</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45972.934750578701</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45972.934750578701</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45972.934750578701</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45972.934750578701</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45972.934750578701</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45972.934750578701</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45972.934750578701</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45972.934750578701</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45972.934750578701</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45972.934750578701</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45972.934750578701</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45972.934750578701</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45972.934750578701</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45972.934750578701</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45972.934750578701</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45972.934750578701</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45972.934750578701</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45972.934750578701</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45972.934750578701</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45972.934750578701</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45972.934750578701</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45972.934750578701</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45972.934750578701</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45972.934750578701</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45972.934750578701</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45972.934750578701</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45972.934750578701</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2"/>
        <v>45972.934750578701</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2"/>
        <v>45972.934750578701</v>
      </c>
      <c r="H162" s="143"/>
      <c r="I162" s="141" t="str">
        <f>IFERROR(VLOOKUP(D162,DB!A:F,6,0),"")</f>
        <v/>
      </c>
      <c r="J162" s="141" t="str">
        <f>IFERROR(VLOOKUP(D162,DB!A:G,7,0),"")</f>
        <v/>
      </c>
      <c r="K162" s="144"/>
      <c r="L162" s="145" t="str">
        <f>IFERROR(VLOOKUP(D162,DB!A:I,9,0),"")</f>
        <v/>
      </c>
    </row>
  </sheetData>
  <dataValidations count="2">
    <dataValidation allowBlank="1" showInputMessage="1" showErrorMessage="1" sqref="E1" xr:uid="{9E1BC488-8814-4F8A-8DBE-742B3278AB71}"/>
    <dataValidation type="list" allowBlank="1" showInputMessage="1" showErrorMessage="1" sqref="E2:E1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2025-11-11T19:27:56Z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